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prewilts-my.sharepoint.com/personal/admin_cprewiltshire_org_uk/Documents/Documents/Finance/2025-2026 Financial Reports and Invoices/Year End Workings, Valuations etc/"/>
    </mc:Choice>
  </mc:AlternateContent>
  <xr:revisionPtr revIDLastSave="77" documentId="8_{B9C06E57-F7E2-497F-A974-EDC986B9E547}" xr6:coauthVersionLast="47" xr6:coauthVersionMax="47" xr10:uidLastSave="{2ACF3D4B-BE31-4E95-A393-6E7CE706B438}"/>
  <bookViews>
    <workbookView xWindow="-120" yWindow="-120" windowWidth="29040" windowHeight="15720" activeTab="1" xr2:uid="{AB75E507-01C6-495D-B93C-D994135696CC}"/>
  </bookViews>
  <sheets>
    <sheet name="Cover Page" sheetId="4" r:id="rId1"/>
    <sheet name="SOFA" sheetId="2" r:id="rId2"/>
    <sheet name="Balance Sheet" sheetId="3" r:id="rId3"/>
    <sheet name="Notes" sheetId="1" r:id="rId4"/>
  </sheets>
  <definedNames>
    <definedName name="_xlnm.Print_Area" localSheetId="3">Notes!$A$1:$I$27,Notes!$A$29:$I$49</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3" l="1"/>
  <c r="D16" i="2"/>
  <c r="E13" i="2"/>
  <c r="E15" i="2"/>
  <c r="E27" i="2"/>
  <c r="E20" i="2"/>
  <c r="E14" i="2"/>
  <c r="E19" i="2"/>
  <c r="D21" i="2"/>
  <c r="E21" i="2" l="1"/>
  <c r="D23" i="2"/>
  <c r="E39" i="2" l="1"/>
  <c r="G16" i="2" l="1"/>
  <c r="C16" i="2"/>
  <c r="D22" i="3" l="1"/>
  <c r="D13" i="3"/>
  <c r="D36" i="3"/>
  <c r="D35" i="3"/>
  <c r="D19" i="3"/>
  <c r="D18" i="3"/>
  <c r="D17" i="3"/>
  <c r="E16" i="2" l="1"/>
  <c r="G21" i="2"/>
  <c r="G23" i="2" s="1"/>
  <c r="G29" i="2" s="1"/>
  <c r="B14" i="3"/>
  <c r="D28" i="3"/>
  <c r="D29" i="3"/>
  <c r="F39" i="3"/>
  <c r="C39" i="3"/>
  <c r="B39" i="3"/>
  <c r="D37" i="3"/>
  <c r="D34" i="3"/>
  <c r="F20" i="3"/>
  <c r="F24" i="3" s="1"/>
  <c r="C20" i="3"/>
  <c r="C24" i="3" s="1"/>
  <c r="B20" i="3"/>
  <c r="F14" i="3"/>
  <c r="C14" i="3"/>
  <c r="E30" i="2"/>
  <c r="E34" i="2"/>
  <c r="E35" i="2"/>
  <c r="E24" i="2"/>
  <c r="G24" i="2" s="1"/>
  <c r="D14" i="3" l="1"/>
  <c r="D39" i="3"/>
  <c r="D20" i="3"/>
  <c r="F26" i="3"/>
  <c r="F31" i="3" s="1"/>
  <c r="C26" i="3"/>
  <c r="C31" i="3" s="1"/>
  <c r="D25" i="2"/>
  <c r="C21" i="2"/>
  <c r="D29" i="2" l="1"/>
  <c r="D37" i="2" s="1"/>
  <c r="D41" i="2" s="1"/>
  <c r="B26" i="3"/>
  <c r="B31" i="3" s="1"/>
  <c r="D24" i="3"/>
  <c r="G41" i="2"/>
  <c r="C23" i="2"/>
  <c r="E23" i="2" s="1"/>
  <c r="D26" i="3" l="1"/>
  <c r="D31" i="3" s="1"/>
  <c r="C25" i="2"/>
  <c r="C29" i="2" s="1"/>
  <c r="C37" i="2" l="1"/>
  <c r="E37" i="2" s="1"/>
  <c r="E41" i="2" s="1"/>
  <c r="E29" i="2"/>
  <c r="E25" i="2"/>
  <c r="G25" i="2" s="1"/>
  <c r="C41" i="2" l="1"/>
</calcChain>
</file>

<file path=xl/sharedStrings.xml><?xml version="1.0" encoding="utf-8"?>
<sst xmlns="http://schemas.openxmlformats.org/spreadsheetml/2006/main" count="155" uniqueCount="127">
  <si>
    <t>Page 1</t>
  </si>
  <si>
    <t>Registered Company No: 07127110</t>
  </si>
  <si>
    <t>The Campaign to Protect Rural England Wiltshire</t>
  </si>
  <si>
    <t>Registered Charity No: 1134677</t>
  </si>
  <si>
    <t>(A company limited by guarantee)</t>
  </si>
  <si>
    <t>REPORT OF THE BOARD OF DIRECTORS/TRUSTEES AND FINANCIAL STATEMENTS FOR THE YEAR ENDED 29TH FEBRUARY 2024</t>
  </si>
  <si>
    <t>Reference and Administrative Detail of the Company/Charity and its Directors/Trustees</t>
  </si>
  <si>
    <t>Anne Victoria Helen Henshaw (Chair)</t>
  </si>
  <si>
    <t>Annabelle Beatrice Sanderson (resigned 1st March 2023)</t>
  </si>
  <si>
    <t>John Eaton</t>
  </si>
  <si>
    <t>Katherine Jane Fielden (died 21st July 2023)</t>
  </si>
  <si>
    <t>Michael Jeremy Hodges</t>
  </si>
  <si>
    <t>Nicholas John Stokes</t>
  </si>
  <si>
    <t>Anthony Joseph Henry Cohen (Honorary Treasurer)</t>
  </si>
  <si>
    <t>Andrew James Longland (resigned 15th June 2023)</t>
  </si>
  <si>
    <t>Roberta Mary Gillmore  (appointed 14th December 2023)</t>
  </si>
  <si>
    <t>Company registration number</t>
  </si>
  <si>
    <t>07127110</t>
  </si>
  <si>
    <t>Charity registration number</t>
  </si>
  <si>
    <t>1134677</t>
  </si>
  <si>
    <t>Registered office</t>
  </si>
  <si>
    <t>7 Bell Yard</t>
  </si>
  <si>
    <t>London</t>
  </si>
  <si>
    <t>WC2A 2JR</t>
  </si>
  <si>
    <t>Administration office</t>
  </si>
  <si>
    <t>CPRE Wiltshire</t>
  </si>
  <si>
    <t>PO Box 4291</t>
  </si>
  <si>
    <t>Devizes</t>
  </si>
  <si>
    <t>Wiltshire</t>
  </si>
  <si>
    <t>SN10 9ED</t>
  </si>
  <si>
    <t>Independent examiner</t>
  </si>
  <si>
    <t>Phil Chow, Member of the Chartered Institute of Public Finance and Accountancy</t>
  </si>
  <si>
    <t>Bankers</t>
  </si>
  <si>
    <t>National Westminster Bank plc</t>
  </si>
  <si>
    <t>62 Fore Street</t>
  </si>
  <si>
    <t>Trowbridge</t>
  </si>
  <si>
    <t>BA14 8EX</t>
  </si>
  <si>
    <t>Page 2</t>
  </si>
  <si>
    <t>Unrestricted  Funds</t>
  </si>
  <si>
    <t>Restricted Funds</t>
  </si>
  <si>
    <t>Total Funds</t>
  </si>
  <si>
    <t>Prior Year Funds</t>
  </si>
  <si>
    <t>£</t>
  </si>
  <si>
    <t>Income</t>
  </si>
  <si>
    <t>Donations and legacies</t>
  </si>
  <si>
    <t>Charitable activities</t>
  </si>
  <si>
    <t>Investment Income</t>
  </si>
  <si>
    <t>Total Income</t>
  </si>
  <si>
    <t>Expenditure</t>
  </si>
  <si>
    <t>Raising funds</t>
  </si>
  <si>
    <t>Total Expenditure</t>
  </si>
  <si>
    <t>Net operating income/(expenditure)</t>
  </si>
  <si>
    <t>Tax payable</t>
  </si>
  <si>
    <t>Net income/(expenditure) after tax before investment gains/(losses)</t>
  </si>
  <si>
    <t>Net gains/(losses) on investments</t>
  </si>
  <si>
    <t>Net income/(expenditure)</t>
  </si>
  <si>
    <t>Extraordinary items</t>
  </si>
  <si>
    <t>Transfers between funds</t>
  </si>
  <si>
    <r>
      <t>Other recognised</t>
    </r>
    <r>
      <rPr>
        <b/>
        <i/>
        <sz val="11"/>
        <rFont val="Calibri"/>
        <family val="2"/>
        <scheme val="minor"/>
      </rPr>
      <t xml:space="preserve"> </t>
    </r>
    <r>
      <rPr>
        <b/>
        <sz val="11"/>
        <rFont val="Calibri"/>
        <family val="2"/>
        <scheme val="minor"/>
      </rPr>
      <t>gains/(losses):</t>
    </r>
  </si>
  <si>
    <t xml:space="preserve">Gains and losses on revaluation of fixed assets for the charity’s own use </t>
  </si>
  <si>
    <t>Other gains/(losses)</t>
  </si>
  <si>
    <t>Net movement in funds</t>
  </si>
  <si>
    <t>Total funds brought forward</t>
  </si>
  <si>
    <t xml:space="preserve">Total funds carried forward </t>
  </si>
  <si>
    <t>Page 3</t>
  </si>
  <si>
    <t>Unrestricted Funds</t>
  </si>
  <si>
    <t>Total This Year</t>
  </si>
  <si>
    <t>Total Last Year</t>
  </si>
  <si>
    <t>Fixed assets</t>
  </si>
  <si>
    <t>Investments</t>
  </si>
  <si>
    <t>Total fixed assets</t>
  </si>
  <si>
    <t>Current assets</t>
  </si>
  <si>
    <t>Stocks</t>
  </si>
  <si>
    <t>Debtors</t>
  </si>
  <si>
    <t>Cash at bank and in hand</t>
  </si>
  <si>
    <t>Total current assets</t>
  </si>
  <si>
    <t>Creditors: amounts falling due within one year</t>
  </si>
  <si>
    <t>Net current assets/(liabilities)</t>
  </si>
  <si>
    <t>Total assets less current liabilities</t>
  </si>
  <si>
    <t>Creditors: amounts falling due after one year                (Note 20)</t>
  </si>
  <si>
    <t>Provisions for liabilities</t>
  </si>
  <si>
    <t>Total net assets or liabilities</t>
  </si>
  <si>
    <t>Funds of the Charity:</t>
  </si>
  <si>
    <t>Endowment funds (Note 27)</t>
  </si>
  <si>
    <t>Unrestricted funds</t>
  </si>
  <si>
    <t>Revaluation reserve</t>
  </si>
  <si>
    <t>Fair value reserve</t>
  </si>
  <si>
    <t>Total funds</t>
  </si>
  <si>
    <t>The company was entitled to exemption from audit under s477 of the Companies Act 2006 relating to small companies.</t>
  </si>
  <si>
    <t>The members have not required the company to obtain an audit in accordance with section 476 of the Companies Act 2006.</t>
  </si>
  <si>
    <t>The directors acknowledge their responsibilities for complying with the requirements of the Companies Act with respect to accounting records and the preparation of accounts.</t>
  </si>
  <si>
    <t>These accounts have been prepared in accordance with the provisions applicable to small companies subject to the small companies regime and in accordance with FRS102 SORP.</t>
  </si>
  <si>
    <t xml:space="preserve">      Anne Henshaw, Chair, Director &amp; Trustee</t>
  </si>
  <si>
    <t>Page 4</t>
  </si>
  <si>
    <t>FINANCIAL REVIEW AND NOTES TO THE FINANCIAL STATEMENTS - YEAR ENDED 29TH FEBRUARY 2024</t>
  </si>
  <si>
    <t>Accounting Policy</t>
  </si>
  <si>
    <t>The Charity has prepared its accounts in accordance with Charities SORP (FRS102).</t>
  </si>
  <si>
    <t>Going Concern</t>
  </si>
  <si>
    <t>These accounts have been prepared on a “going concern basis” due to there being no material uncertainties.</t>
  </si>
  <si>
    <t>Reserves Policy</t>
  </si>
  <si>
    <t>The Charity has reserves of £82,249 (2022-23: £92,206).  £77,036 is invested to produce an income. The Charity made a loss of £9,957 in the year including a capital loss on its investments of £8,185. Funds of £5,000 were transferred from the investments to the Charity's bank account in the year to 28th February 2024 in order to fund the ongoing revenue deficit.  The capital sum invested is sufficient to fund approximately 3 years of expenditure at current levels without any other source of income.  In view of the poor performance over the last few years, the investment policy has been reviewed and over the first two months of 2024, a modest rise in the value of the investments was achieved.</t>
  </si>
  <si>
    <t>The Charity holds some £13.839 of funds which were previously held by the four distinct areas of Wiltshire CPRE.  The use of these funds is restricted to requests from those areas and the funds are, therefore shown as Restricted.</t>
  </si>
  <si>
    <t>Investment Policy</t>
  </si>
  <si>
    <t xml:space="preserve">The Trustees policy is to invest the majority of its reserves within a broad spread of collective investments in order to provide capital growth and an income. </t>
  </si>
  <si>
    <t>Tangible &amp; Intangible Fixed Assets</t>
  </si>
  <si>
    <t>The Charity's only fixed assets are the investments which had a value of £77,036 (2023: £90,221) at the year end.</t>
  </si>
  <si>
    <t>The major and most reliable source of income to the Charity is its subscription share provided through the CPRE National Office. This increased by approximately 7% compared to the previous year. During the year, the Charity received a legacy of £8,814 from the estate of Mary Dickson Deceased.  Other sources are donations, legacies, investment income, sponsorship and events.</t>
  </si>
  <si>
    <t>The income from events is modest and some concern still exists with regard to the long-term finanical sustainability of the Best Kept Village Competition.</t>
  </si>
  <si>
    <t>Page 5</t>
  </si>
  <si>
    <t>Registered Company No: 07217110</t>
  </si>
  <si>
    <t>FINANCIAL REVIEW AND NOTES TO THE FINANCIAL STATEMENTS (CONTINUED)</t>
  </si>
  <si>
    <t>The most significant recurring item of expenditure of the Charity is the employment of two part time staff who assist the Districts and Trustees in their work in pursuit of the charitable objectives of the organisation. The costs of these staff are managed by the Chair.</t>
  </si>
  <si>
    <t>The Charity spent £6,090 during the year on external consultancy to assist the Trustees in their work in pursuit of the charitable objectives of the organisation.</t>
  </si>
  <si>
    <t>Payment to Trustees and Staff</t>
  </si>
  <si>
    <t>None of the Trustees are paid, other than expenses, for their work.</t>
  </si>
  <si>
    <t>The Charity has two main part-time paid staff members (Project Officer and Administrator); the total staff cost in the year was £14,367 (2023: £10,043).</t>
  </si>
  <si>
    <t>Related Party Transactions</t>
  </si>
  <si>
    <t>During the year, the Charity paid approximately £300 (2023: £400) to Futurum Consulting Ltd, a company wholly owned by one of the Charity's Trustees, Andrew Longland. This cost was for software that Futurum Consulting Ltd provided to the Charity, and this cost was agreed by the Board of Trustees.</t>
  </si>
  <si>
    <t>Independent Examiner's Report</t>
  </si>
  <si>
    <t>The Charity's accounts have been examined by Independent Examiner, Phil Chow, a Member of the Chartered Institute of Public Finance and Accountancy, and he has confirmed that the Charity has maintained proper records and that there are no matters to which attention should be drawn in order to enable a proper understanding of the accounts to be reached.</t>
  </si>
  <si>
    <t>The following persons served as Trustees of the Charity and as Directors of the Company during the year ended 28th February 2026:</t>
  </si>
  <si>
    <t>STATEMENT OF FINANCIAL ACTIVITES FOR THE YEAR ENDED 28TH FEBRUARY 2026</t>
  </si>
  <si>
    <t>Phillippa Gay Gray</t>
  </si>
  <si>
    <t>Edward Alan Marks (appointed xyz)</t>
  </si>
  <si>
    <t>Signed on behalf of the Board of Directors/Trustees, on __________________2026, by:</t>
  </si>
  <si>
    <t>Edward Marks, Honorary Treasurer, Director &amp; Trustee</t>
  </si>
  <si>
    <t>STATEMENT OF FINANCIAL POSITION AS AT 28TH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</si>
</sst>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indexed="22"/>
      <name val="Calibri"/>
      <family val="2"/>
      <scheme val="minor"/>
    </font>
    <font>
      <sz val="11"/>
      <name val="Calibri"/>
      <family val="2"/>
      <scheme val="minor"/>
    </font>
    <font>
      <b/>
      <i/>
      <sz val="11"/>
      <name val="Calibri"/>
      <family val="2"/>
      <scheme val="minor"/>
    </font>
    <font>
      <sz val="10"/>
      <name val="Calibri"/>
      <family val="2"/>
      <scheme val="minor"/>
    </font>
    <font>
      <sz val="11"/>
      <color indexed="17"/>
      <name val="Calibri"/>
      <family val="2"/>
      <scheme val="minor"/>
    </font>
    <font>
      <b/>
      <sz val="12"/>
      <color theme="1"/>
      <name val="Calibri"/>
      <family val="2"/>
      <scheme val="minor"/>
    </font>
    <font>
      <sz val="8"/>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0" fillId="0" borderId="0" xfId="0" applyAlignment="1">
      <alignment horizontal="left" vertical="top"/>
    </xf>
    <xf numFmtId="0" fontId="2" fillId="0" borderId="0" xfId="0" applyFont="1"/>
    <xf numFmtId="9" fontId="0" fillId="0" borderId="0" xfId="3" applyFont="1"/>
    <xf numFmtId="0" fontId="2" fillId="0" borderId="0" xfId="0" applyFont="1" applyAlignment="1">
      <alignment horizontal="center"/>
    </xf>
    <xf numFmtId="0" fontId="3" fillId="0" borderId="0" xfId="0" applyFont="1" applyAlignment="1" applyProtection="1">
      <alignment horizontal="center" wrapText="1"/>
      <protection locked="0"/>
    </xf>
    <xf numFmtId="0" fontId="3" fillId="3" borderId="0" xfId="0" applyFont="1" applyFill="1" applyAlignment="1" applyProtection="1">
      <alignment horizontal="center"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3" borderId="0" xfId="0" applyFont="1" applyFill="1" applyAlignment="1" applyProtection="1">
      <alignment horizontal="center"/>
      <protection locked="0"/>
    </xf>
    <xf numFmtId="0" fontId="5" fillId="0" borderId="0" xfId="0" applyFont="1" applyAlignment="1" applyProtection="1">
      <alignment horizontal="center"/>
      <protection locked="0"/>
    </xf>
    <xf numFmtId="0" fontId="5" fillId="3" borderId="0" xfId="0" applyFont="1" applyFill="1" applyAlignment="1" applyProtection="1">
      <alignment horizontal="center"/>
      <protection locked="0"/>
    </xf>
    <xf numFmtId="165" fontId="5" fillId="0" borderId="0" xfId="1" applyNumberFormat="1" applyFont="1" applyFill="1" applyBorder="1" applyAlignment="1" applyProtection="1">
      <protection locked="0"/>
    </xf>
    <xf numFmtId="165" fontId="5" fillId="0" borderId="0" xfId="1" applyNumberFormat="1" applyFont="1" applyFill="1" applyBorder="1" applyAlignment="1" applyProtection="1"/>
    <xf numFmtId="165" fontId="5" fillId="3" borderId="0" xfId="1" applyNumberFormat="1" applyFont="1" applyFill="1" applyBorder="1" applyAlignment="1" applyProtection="1"/>
    <xf numFmtId="165" fontId="5" fillId="0" borderId="0" xfId="2" applyNumberFormat="1" applyFont="1" applyFill="1" applyBorder="1" applyAlignment="1" applyProtection="1">
      <protection locked="0"/>
    </xf>
    <xf numFmtId="165" fontId="5" fillId="0" borderId="5" xfId="1" applyNumberFormat="1" applyFont="1" applyFill="1" applyBorder="1" applyAlignment="1" applyProtection="1"/>
    <xf numFmtId="165" fontId="5" fillId="3" borderId="5" xfId="1" applyNumberFormat="1" applyFont="1" applyFill="1" applyBorder="1" applyAlignment="1" applyProtection="1"/>
    <xf numFmtId="0" fontId="6" fillId="0" borderId="0" xfId="0" applyFont="1" applyAlignment="1" applyProtection="1">
      <alignment horizontal="left" wrapText="1"/>
      <protection locked="0"/>
    </xf>
    <xf numFmtId="165" fontId="5" fillId="0" borderId="0" xfId="2" applyNumberFormat="1" applyFont="1" applyFill="1" applyBorder="1" applyAlignment="1" applyProtection="1"/>
    <xf numFmtId="0" fontId="3" fillId="0" borderId="0" xfId="0" applyFont="1" applyAlignment="1" applyProtection="1">
      <alignment horizontal="left"/>
      <protection locked="0"/>
    </xf>
    <xf numFmtId="165" fontId="5" fillId="0" borderId="0" xfId="0" applyNumberFormat="1" applyFont="1" applyProtection="1">
      <protection locked="0"/>
    </xf>
    <xf numFmtId="165" fontId="5" fillId="3" borderId="0" xfId="0" applyNumberFormat="1" applyFont="1" applyFill="1" applyProtection="1">
      <protection locked="0"/>
    </xf>
    <xf numFmtId="165" fontId="5" fillId="0" borderId="0" xfId="1" applyNumberFormat="1" applyFont="1" applyFill="1" applyBorder="1" applyAlignment="1" applyProtection="1">
      <alignment vertical="center"/>
    </xf>
    <xf numFmtId="165" fontId="5" fillId="3" borderId="0" xfId="1" applyNumberFormat="1" applyFont="1" applyFill="1" applyBorder="1" applyAlignment="1" applyProtection="1">
      <alignment vertical="center"/>
    </xf>
    <xf numFmtId="0" fontId="0" fillId="0" borderId="0" xfId="0" applyAlignment="1">
      <alignment vertical="center"/>
    </xf>
    <xf numFmtId="0" fontId="5" fillId="0" borderId="0" xfId="0" applyFont="1" applyAlignment="1" applyProtection="1">
      <alignment horizontal="left" wrapText="1"/>
      <protection locked="0"/>
    </xf>
    <xf numFmtId="165" fontId="5" fillId="0" borderId="5" xfId="1" applyNumberFormat="1" applyFont="1" applyFill="1" applyBorder="1" applyAlignment="1" applyProtection="1">
      <alignment vertical="center"/>
    </xf>
    <xf numFmtId="165" fontId="5" fillId="3" borderId="5" xfId="1" applyNumberFormat="1" applyFont="1" applyFill="1" applyBorder="1" applyAlignment="1" applyProtection="1">
      <alignment vertical="center"/>
    </xf>
    <xf numFmtId="165" fontId="5" fillId="0" borderId="5" xfId="2" applyNumberFormat="1" applyFont="1" applyFill="1" applyBorder="1" applyAlignment="1" applyProtection="1">
      <alignment vertical="center"/>
    </xf>
    <xf numFmtId="0" fontId="3" fillId="0" borderId="0" xfId="0" applyFont="1" applyAlignment="1" applyProtection="1">
      <alignment horizontal="left" wrapText="1"/>
      <protection locked="0"/>
    </xf>
    <xf numFmtId="0" fontId="8" fillId="0" borderId="0" xfId="0" applyFont="1" applyAlignment="1" applyProtection="1">
      <alignment horizontal="left" wrapText="1"/>
      <protection locked="0"/>
    </xf>
    <xf numFmtId="0" fontId="3" fillId="0" borderId="0" xfId="0" applyFont="1" applyAlignment="1" applyProtection="1">
      <alignment wrapText="1"/>
      <protection locked="0"/>
    </xf>
    <xf numFmtId="0" fontId="6" fillId="0" borderId="0" xfId="0" applyFont="1" applyAlignment="1" applyProtection="1">
      <alignment horizontal="right" wrapText="1"/>
      <protection locked="0"/>
    </xf>
    <xf numFmtId="164" fontId="5" fillId="0" borderId="0" xfId="1" applyNumberFormat="1" applyFont="1" applyFill="1" applyBorder="1" applyAlignment="1" applyProtection="1">
      <alignment wrapText="1"/>
    </xf>
    <xf numFmtId="164" fontId="5" fillId="0" borderId="0" xfId="1" applyNumberFormat="1" applyFont="1" applyFill="1" applyBorder="1" applyAlignment="1" applyProtection="1">
      <alignment horizontal="center"/>
    </xf>
    <xf numFmtId="0" fontId="5" fillId="0" borderId="0" xfId="0" applyFont="1" applyAlignment="1" applyProtection="1">
      <alignment horizontal="center" wrapText="1"/>
      <protection locked="0"/>
    </xf>
    <xf numFmtId="0" fontId="7" fillId="0" borderId="0" xfId="0" applyFont="1" applyAlignment="1" applyProtection="1">
      <alignment wrapText="1"/>
      <protection locked="0"/>
    </xf>
    <xf numFmtId="0" fontId="7" fillId="0" borderId="0" xfId="0" applyFont="1" applyAlignment="1" applyProtection="1">
      <alignment horizontal="left" wrapText="1"/>
      <protection locked="0"/>
    </xf>
    <xf numFmtId="0" fontId="5" fillId="0" borderId="0" xfId="0" applyFont="1" applyAlignment="1">
      <alignment horizontal="center" vertical="center" wrapText="1"/>
    </xf>
    <xf numFmtId="0" fontId="5" fillId="0" borderId="0" xfId="0" applyFont="1" applyAlignment="1">
      <alignment vertical="top" wrapText="1"/>
    </xf>
    <xf numFmtId="0" fontId="5" fillId="0" borderId="0" xfId="0" applyFont="1"/>
    <xf numFmtId="0" fontId="5" fillId="0" borderId="0" xfId="0" applyFont="1" applyAlignment="1">
      <alignment horizontal="center" vertical="center"/>
    </xf>
    <xf numFmtId="165" fontId="5" fillId="0" borderId="0" xfId="1" applyNumberFormat="1" applyFont="1" applyFill="1" applyBorder="1" applyAlignment="1" applyProtection="1">
      <alignment wrapText="1"/>
      <protection locked="0"/>
    </xf>
    <xf numFmtId="165" fontId="5" fillId="0" borderId="2" xfId="1" applyNumberFormat="1" applyFont="1" applyFill="1" applyBorder="1" applyAlignment="1" applyProtection="1">
      <alignment wrapText="1"/>
    </xf>
    <xf numFmtId="165" fontId="5" fillId="0" borderId="0" xfId="1" applyNumberFormat="1" applyFont="1" applyFill="1" applyBorder="1" applyAlignment="1" applyProtection="1">
      <alignment wrapText="1"/>
    </xf>
    <xf numFmtId="165" fontId="5" fillId="0" borderId="5" xfId="1" applyNumberFormat="1" applyFont="1" applyFill="1" applyBorder="1" applyAlignment="1" applyProtection="1">
      <alignment wrapText="1"/>
    </xf>
    <xf numFmtId="0" fontId="5" fillId="0" borderId="0" xfId="0" applyFont="1" applyAlignment="1">
      <alignment horizontal="right" vertical="top" wrapText="1"/>
    </xf>
    <xf numFmtId="0" fontId="3" fillId="0" borderId="0" xfId="0" applyFont="1" applyAlignment="1">
      <alignment horizontal="center"/>
    </xf>
    <xf numFmtId="0" fontId="5" fillId="0" borderId="0" xfId="0" applyFont="1" applyAlignment="1">
      <alignment horizontal="center" wrapText="1"/>
    </xf>
    <xf numFmtId="0" fontId="5" fillId="0" borderId="0" xfId="0" applyFont="1" applyAlignment="1">
      <alignment wrapText="1"/>
    </xf>
    <xf numFmtId="0" fontId="3" fillId="0" borderId="0" xfId="0" applyFont="1"/>
    <xf numFmtId="0" fontId="5" fillId="0" borderId="4" xfId="0" applyFont="1" applyBorder="1" applyAlignment="1">
      <alignment horizontal="right" vertical="top" wrapText="1"/>
    </xf>
    <xf numFmtId="0" fontId="0" fillId="0" borderId="0" xfId="0" applyAlignment="1">
      <alignment horizontal="right"/>
    </xf>
    <xf numFmtId="0" fontId="2" fillId="0" borderId="0" xfId="0" applyFont="1" applyAlignment="1">
      <alignment horizontal="right"/>
    </xf>
    <xf numFmtId="0" fontId="5" fillId="0" borderId="0" xfId="0" applyFont="1" applyAlignment="1" applyProtection="1">
      <alignment horizontal="right" wrapText="1"/>
      <protection locked="0"/>
    </xf>
    <xf numFmtId="0" fontId="0" fillId="0" borderId="4" xfId="0" applyBorder="1" applyAlignment="1">
      <alignment horizontal="center"/>
    </xf>
    <xf numFmtId="0" fontId="0" fillId="0" borderId="0" xfId="0" quotePrefix="1"/>
    <xf numFmtId="0" fontId="0" fillId="0" borderId="0" xfId="0" applyAlignment="1">
      <alignment horizontal="center"/>
    </xf>
    <xf numFmtId="165" fontId="5" fillId="0" borderId="0" xfId="1" applyNumberFormat="1" applyFont="1" applyFill="1" applyBorder="1" applyAlignment="1" applyProtection="1">
      <alignment horizontal="right"/>
      <protection locked="0"/>
    </xf>
    <xf numFmtId="165" fontId="5" fillId="0" borderId="2" xfId="1" applyNumberFormat="1" applyFont="1" applyFill="1" applyBorder="1" applyAlignment="1" applyProtection="1">
      <alignment horizontal="right"/>
    </xf>
    <xf numFmtId="165" fontId="5" fillId="0" borderId="0" xfId="1" applyNumberFormat="1" applyFont="1" applyFill="1" applyBorder="1" applyAlignment="1" applyProtection="1">
      <alignment horizontal="right"/>
    </xf>
    <xf numFmtId="165" fontId="5" fillId="0" borderId="5" xfId="1" applyNumberFormat="1" applyFont="1" applyFill="1" applyBorder="1" applyAlignment="1" applyProtection="1">
      <alignment horizontal="right"/>
    </xf>
    <xf numFmtId="0" fontId="5" fillId="0" borderId="0" xfId="0" applyFont="1" applyAlignment="1">
      <alignment horizontal="left" vertical="center" wrapText="1"/>
    </xf>
    <xf numFmtId="165" fontId="0" fillId="0" borderId="0" xfId="0" applyNumberFormat="1"/>
    <xf numFmtId="0" fontId="0" fillId="4" borderId="0" xfId="0" applyFill="1"/>
    <xf numFmtId="0" fontId="0" fillId="5" borderId="0" xfId="0" applyFill="1"/>
    <xf numFmtId="0" fontId="0" fillId="6" borderId="0" xfId="0" applyFill="1"/>
    <xf numFmtId="165" fontId="5" fillId="7" borderId="0" xfId="1" applyNumberFormat="1" applyFont="1" applyFill="1" applyBorder="1" applyAlignment="1" applyProtection="1">
      <alignment vertical="center"/>
      <protection locked="0"/>
    </xf>
    <xf numFmtId="165" fontId="5" fillId="7" borderId="0" xfId="1" applyNumberFormat="1" applyFont="1" applyFill="1" applyBorder="1" applyAlignment="1" applyProtection="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left" vertical="top"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0" borderId="0" xfId="0" applyFont="1" applyAlignment="1">
      <alignment horizontal="left" wrapText="1"/>
    </xf>
    <xf numFmtId="0" fontId="9" fillId="0" borderId="0" xfId="0" applyFont="1" applyAlignment="1">
      <alignment horizontal="center"/>
    </xf>
    <xf numFmtId="0" fontId="3" fillId="0" borderId="0" xfId="0" applyFont="1" applyAlignment="1" applyProtection="1">
      <alignment horizontal="left"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5" fillId="0" borderId="0" xfId="0" applyFont="1" applyAlignment="1" applyProtection="1">
      <alignment horizontal="left" wrapText="1"/>
      <protection locked="0"/>
    </xf>
    <xf numFmtId="0" fontId="3"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lignment horizontal="left" vertical="center" wrapText="1"/>
    </xf>
    <xf numFmtId="0" fontId="0" fillId="0" borderId="0" xfId="0" applyAlignment="1">
      <alignment horizontal="left" wrapText="1"/>
    </xf>
    <xf numFmtId="0" fontId="0" fillId="0" borderId="2" xfId="0" applyBorder="1" applyAlignment="1">
      <alignment horizontal="center"/>
    </xf>
    <xf numFmtId="0" fontId="0" fillId="5" borderId="0" xfId="0" applyFill="1" applyAlignment="1">
      <alignment vertical="top" wrapText="1"/>
    </xf>
    <xf numFmtId="0" fontId="2" fillId="5" borderId="0" xfId="0" applyFont="1" applyFill="1"/>
    <xf numFmtId="0" fontId="2" fillId="5" borderId="0" xfId="0" applyFont="1" applyFill="1" applyAlignment="1">
      <alignment horizontal="left" vertical="top"/>
    </xf>
    <xf numFmtId="0" fontId="0" fillId="5" borderId="0" xfId="0" applyFill="1" applyAlignment="1">
      <alignment horizontal="left" vertical="top" wrapText="1"/>
    </xf>
    <xf numFmtId="0" fontId="0" fillId="5" borderId="0" xfId="0" applyFill="1" applyAlignment="1">
      <alignment horizontal="left" vertical="top" wrapText="1"/>
    </xf>
    <xf numFmtId="0" fontId="0" fillId="5" borderId="0" xfId="0" applyFill="1" applyAlignment="1">
      <alignment horizontal="center"/>
    </xf>
    <xf numFmtId="0" fontId="2" fillId="5" borderId="0" xfId="0" applyFont="1" applyFill="1" applyAlignment="1">
      <alignment horizontal="right"/>
    </xf>
    <xf numFmtId="0" fontId="2" fillId="5" borderId="0" xfId="0" applyFont="1" applyFill="1" applyAlignment="1">
      <alignment horizontal="center"/>
    </xf>
    <xf numFmtId="0" fontId="0" fillId="5" borderId="0" xfId="0" applyFill="1" applyAlignment="1">
      <alignment horizontal="center"/>
    </xf>
    <xf numFmtId="0" fontId="0" fillId="5" borderId="0" xfId="0" applyFill="1" applyAlignment="1">
      <alignment horizontal="right"/>
    </xf>
    <xf numFmtId="0" fontId="2" fillId="5" borderId="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0" xfId="0" applyFont="1" applyFill="1" applyAlignment="1">
      <alignment horizontal="center"/>
    </xf>
    <xf numFmtId="0" fontId="0" fillId="5" borderId="0" xfId="0" applyFill="1" applyAlignment="1">
      <alignmen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988607</xdr:colOff>
      <xdr:row>3</xdr:row>
      <xdr:rowOff>187324</xdr:rowOff>
    </xdr:to>
    <xdr:pic>
      <xdr:nvPicPr>
        <xdr:cNvPr id="2" name="Picture 1">
          <a:extLst>
            <a:ext uri="{FF2B5EF4-FFF2-40B4-BE49-F238E27FC236}">
              <a16:creationId xmlns:a16="http://schemas.microsoft.com/office/drawing/2014/main" id="{A5DDA610-F02B-4191-8F76-72F4B85384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19032" cy="752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496482</xdr:colOff>
      <xdr:row>3</xdr:row>
      <xdr:rowOff>187324</xdr:rowOff>
    </xdr:to>
    <xdr:pic>
      <xdr:nvPicPr>
        <xdr:cNvPr id="3" name="Picture 2">
          <a:extLst>
            <a:ext uri="{FF2B5EF4-FFF2-40B4-BE49-F238E27FC236}">
              <a16:creationId xmlns:a16="http://schemas.microsoft.com/office/drawing/2014/main" id="{AE7605A2-431C-4664-A3F4-EA9265D1F0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19032" cy="7492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xdr:rowOff>
    </xdr:from>
    <xdr:to>
      <xdr:col>1</xdr:col>
      <xdr:colOff>125007</xdr:colOff>
      <xdr:row>4</xdr:row>
      <xdr:rowOff>3174</xdr:rowOff>
    </xdr:to>
    <xdr:pic>
      <xdr:nvPicPr>
        <xdr:cNvPr id="2" name="Picture 1">
          <a:extLst>
            <a:ext uri="{FF2B5EF4-FFF2-40B4-BE49-F238E27FC236}">
              <a16:creationId xmlns:a16="http://schemas.microsoft.com/office/drawing/2014/main" id="{D78AC81E-0CE2-4321-9004-58A2DF0C8A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75"/>
          <a:ext cx="3119032" cy="761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74207</xdr:colOff>
      <xdr:row>3</xdr:row>
      <xdr:rowOff>187324</xdr:rowOff>
    </xdr:to>
    <xdr:pic>
      <xdr:nvPicPr>
        <xdr:cNvPr id="2" name="Picture 1">
          <a:extLst>
            <a:ext uri="{FF2B5EF4-FFF2-40B4-BE49-F238E27FC236}">
              <a16:creationId xmlns:a16="http://schemas.microsoft.com/office/drawing/2014/main" id="{3B509878-2655-4F99-878C-FD2E6AA89B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19032" cy="752474"/>
        </a:xfrm>
        <a:prstGeom prst="rect">
          <a:avLst/>
        </a:prstGeom>
      </xdr:spPr>
    </xdr:pic>
    <xdr:clientData/>
  </xdr:twoCellAnchor>
  <xdr:oneCellAnchor>
    <xdr:from>
      <xdr:col>0</xdr:col>
      <xdr:colOff>0</xdr:colOff>
      <xdr:row>28</xdr:row>
      <xdr:rowOff>9525</xdr:rowOff>
    </xdr:from>
    <xdr:ext cx="3122207" cy="758824"/>
    <xdr:pic>
      <xdr:nvPicPr>
        <xdr:cNvPr id="3" name="Picture 2">
          <a:extLst>
            <a:ext uri="{FF2B5EF4-FFF2-40B4-BE49-F238E27FC236}">
              <a16:creationId xmlns:a16="http://schemas.microsoft.com/office/drawing/2014/main" id="{2674BDB3-A92B-4B46-BA05-4F7547652E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604375"/>
          <a:ext cx="3122207" cy="75882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B663-FA71-4B49-8CD7-BA4242DCB138}">
  <sheetPr>
    <pageSetUpPr fitToPage="1"/>
  </sheetPr>
  <dimension ref="A1:I52"/>
  <sheetViews>
    <sheetView workbookViewId="0">
      <selection activeCell="B24" sqref="B24"/>
    </sheetView>
  </sheetViews>
  <sheetFormatPr defaultRowHeight="15" x14ac:dyDescent="0.25"/>
  <cols>
    <col min="1" max="7" width="16" customWidth="1"/>
  </cols>
  <sheetData>
    <row r="1" spans="1:9" x14ac:dyDescent="0.25">
      <c r="G1" s="59" t="s">
        <v>0</v>
      </c>
    </row>
    <row r="4" spans="1:9" x14ac:dyDescent="0.25">
      <c r="E4" s="2"/>
      <c r="F4" s="2"/>
      <c r="G4" s="55" t="s">
        <v>1</v>
      </c>
    </row>
    <row r="5" spans="1:9" x14ac:dyDescent="0.25">
      <c r="A5" s="71" t="s">
        <v>2</v>
      </c>
      <c r="B5" s="71"/>
      <c r="C5" s="71"/>
      <c r="E5" s="2"/>
      <c r="F5" s="2"/>
      <c r="G5" s="55" t="s">
        <v>3</v>
      </c>
    </row>
    <row r="6" spans="1:9" x14ac:dyDescent="0.25">
      <c r="A6" s="72" t="s">
        <v>4</v>
      </c>
      <c r="B6" s="72"/>
      <c r="C6" s="72"/>
      <c r="G6" s="54"/>
    </row>
    <row r="7" spans="1:9" x14ac:dyDescent="0.25">
      <c r="A7" s="57"/>
      <c r="B7" s="57"/>
      <c r="C7" s="57"/>
      <c r="G7" s="54"/>
    </row>
    <row r="8" spans="1:9" x14ac:dyDescent="0.25">
      <c r="A8" s="74" t="s">
        <v>5</v>
      </c>
      <c r="B8" s="75"/>
      <c r="C8" s="75"/>
      <c r="D8" s="75"/>
      <c r="E8" s="75"/>
      <c r="F8" s="75"/>
      <c r="G8" s="76"/>
      <c r="H8" s="4"/>
      <c r="I8" s="4"/>
    </row>
    <row r="10" spans="1:9" ht="15.75" x14ac:dyDescent="0.25">
      <c r="A10" s="78" t="s">
        <v>6</v>
      </c>
      <c r="B10" s="78"/>
      <c r="C10" s="78"/>
      <c r="D10" s="78"/>
      <c r="E10" s="78"/>
      <c r="F10" s="78"/>
      <c r="G10" s="78"/>
    </row>
    <row r="12" spans="1:9" ht="30" customHeight="1" x14ac:dyDescent="0.25">
      <c r="A12" s="77" t="s">
        <v>120</v>
      </c>
      <c r="B12" s="77"/>
      <c r="C12" s="77"/>
      <c r="D12" s="77"/>
      <c r="E12" s="77"/>
      <c r="F12" s="77"/>
      <c r="G12" s="77"/>
    </row>
    <row r="14" spans="1:9" x14ac:dyDescent="0.25">
      <c r="A14" s="66" t="s">
        <v>7</v>
      </c>
    </row>
    <row r="15" spans="1:9" x14ac:dyDescent="0.25">
      <c r="A15" s="67" t="s">
        <v>8</v>
      </c>
    </row>
    <row r="16" spans="1:9" x14ac:dyDescent="0.25">
      <c r="A16" s="67" t="s">
        <v>9</v>
      </c>
    </row>
    <row r="17" spans="1:2" x14ac:dyDescent="0.25">
      <c r="A17" s="67" t="s">
        <v>10</v>
      </c>
    </row>
    <row r="18" spans="1:2" x14ac:dyDescent="0.25">
      <c r="A18" s="66" t="s">
        <v>11</v>
      </c>
    </row>
    <row r="19" spans="1:2" x14ac:dyDescent="0.25">
      <c r="A19" s="66" t="s">
        <v>12</v>
      </c>
    </row>
    <row r="20" spans="1:2" x14ac:dyDescent="0.25">
      <c r="A20" s="67" t="s">
        <v>13</v>
      </c>
    </row>
    <row r="21" spans="1:2" x14ac:dyDescent="0.25">
      <c r="A21" s="67" t="s">
        <v>14</v>
      </c>
    </row>
    <row r="22" spans="1:2" x14ac:dyDescent="0.25">
      <c r="A22" s="66" t="s">
        <v>15</v>
      </c>
    </row>
    <row r="23" spans="1:2" x14ac:dyDescent="0.25">
      <c r="A23" s="66" t="s">
        <v>122</v>
      </c>
    </row>
    <row r="24" spans="1:2" x14ac:dyDescent="0.25">
      <c r="A24" s="66" t="s">
        <v>123</v>
      </c>
      <c r="B24" s="68"/>
    </row>
    <row r="26" spans="1:2" x14ac:dyDescent="0.25">
      <c r="A26" s="2" t="s">
        <v>16</v>
      </c>
    </row>
    <row r="27" spans="1:2" x14ac:dyDescent="0.25">
      <c r="A27" s="58" t="s">
        <v>17</v>
      </c>
    </row>
    <row r="28" spans="1:2" x14ac:dyDescent="0.25">
      <c r="A28" s="58"/>
    </row>
    <row r="29" spans="1:2" x14ac:dyDescent="0.25">
      <c r="A29" s="2" t="s">
        <v>18</v>
      </c>
    </row>
    <row r="30" spans="1:2" x14ac:dyDescent="0.25">
      <c r="A30" s="58" t="s">
        <v>19</v>
      </c>
    </row>
    <row r="31" spans="1:2" x14ac:dyDescent="0.25">
      <c r="A31" s="58"/>
    </row>
    <row r="32" spans="1:2" x14ac:dyDescent="0.25">
      <c r="A32" s="2" t="s">
        <v>20</v>
      </c>
    </row>
    <row r="33" spans="1:1" x14ac:dyDescent="0.25">
      <c r="A33" t="s">
        <v>21</v>
      </c>
    </row>
    <row r="34" spans="1:1" x14ac:dyDescent="0.25">
      <c r="A34" t="s">
        <v>22</v>
      </c>
    </row>
    <row r="35" spans="1:1" x14ac:dyDescent="0.25">
      <c r="A35" t="s">
        <v>23</v>
      </c>
    </row>
    <row r="37" spans="1:1" x14ac:dyDescent="0.25">
      <c r="A37" s="2" t="s">
        <v>24</v>
      </c>
    </row>
    <row r="38" spans="1:1" x14ac:dyDescent="0.25">
      <c r="A38" s="68" t="s">
        <v>25</v>
      </c>
    </row>
    <row r="39" spans="1:1" x14ac:dyDescent="0.25">
      <c r="A39" s="68" t="s">
        <v>26</v>
      </c>
    </row>
    <row r="40" spans="1:1" x14ac:dyDescent="0.25">
      <c r="A40" s="68" t="s">
        <v>27</v>
      </c>
    </row>
    <row r="41" spans="1:1" x14ac:dyDescent="0.25">
      <c r="A41" s="68" t="s">
        <v>28</v>
      </c>
    </row>
    <row r="42" spans="1:1" x14ac:dyDescent="0.25">
      <c r="A42" s="68" t="s">
        <v>29</v>
      </c>
    </row>
    <row r="43" spans="1:1" x14ac:dyDescent="0.25">
      <c r="A43" s="2"/>
    </row>
    <row r="44" spans="1:1" x14ac:dyDescent="0.25">
      <c r="A44" s="2" t="s">
        <v>30</v>
      </c>
    </row>
    <row r="45" spans="1:1" x14ac:dyDescent="0.25">
      <c r="A45" t="s">
        <v>31</v>
      </c>
    </row>
    <row r="47" spans="1:1" x14ac:dyDescent="0.25">
      <c r="A47" s="2" t="s">
        <v>32</v>
      </c>
    </row>
    <row r="48" spans="1:1" x14ac:dyDescent="0.25">
      <c r="A48" t="s">
        <v>33</v>
      </c>
    </row>
    <row r="49" spans="1:1" x14ac:dyDescent="0.25">
      <c r="A49" t="s">
        <v>34</v>
      </c>
    </row>
    <row r="50" spans="1:1" x14ac:dyDescent="0.25">
      <c r="A50" t="s">
        <v>35</v>
      </c>
    </row>
    <row r="51" spans="1:1" x14ac:dyDescent="0.25">
      <c r="A51" t="s">
        <v>28</v>
      </c>
    </row>
    <row r="52" spans="1:1" x14ac:dyDescent="0.25">
      <c r="A52" t="s">
        <v>36</v>
      </c>
    </row>
  </sheetData>
  <sortState xmlns:xlrd2="http://schemas.microsoft.com/office/spreadsheetml/2017/richdata2" ref="A13:D19">
    <sortCondition ref="A13:A19"/>
  </sortState>
  <mergeCells count="5">
    <mergeCell ref="A8:G8"/>
    <mergeCell ref="A5:C5"/>
    <mergeCell ref="A6:C6"/>
    <mergeCell ref="A12:G12"/>
    <mergeCell ref="A10:G10"/>
  </mergeCells>
  <phoneticPr fontId="10" type="noConversion"/>
  <printOptions horizontalCentered="1"/>
  <pageMargins left="0.70866141732283472" right="0.70866141732283472" top="0.74803149606299213" bottom="0.74803149606299213" header="0.31496062992125984" footer="0.31496062992125984"/>
  <pageSetup paperSize="9" scale="78" fitToHeight="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E3699-0277-4613-9533-45DBBC321D47}">
  <sheetPr>
    <pageSetUpPr fitToPage="1"/>
  </sheetPr>
  <dimension ref="A1:J44"/>
  <sheetViews>
    <sheetView tabSelected="1" workbookViewId="0">
      <selection activeCell="D28" sqref="D28"/>
    </sheetView>
  </sheetViews>
  <sheetFormatPr defaultColWidth="9.140625" defaultRowHeight="15" x14ac:dyDescent="0.25"/>
  <cols>
    <col min="2" max="2" width="16.140625" customWidth="1"/>
    <col min="3" max="3" width="14" bestFit="1" customWidth="1"/>
    <col min="4" max="4" width="11.5703125" bestFit="1" customWidth="1"/>
    <col min="5" max="5" width="11.5703125" customWidth="1"/>
    <col min="6" max="6" width="4.140625" customWidth="1"/>
    <col min="7" max="7" width="14.140625" bestFit="1" customWidth="1"/>
    <col min="8" max="8" width="14" bestFit="1" customWidth="1"/>
  </cols>
  <sheetData>
    <row r="1" spans="1:10" x14ac:dyDescent="0.25">
      <c r="H1" s="59" t="s">
        <v>37</v>
      </c>
    </row>
    <row r="4" spans="1:10" x14ac:dyDescent="0.25">
      <c r="F4" s="2"/>
      <c r="G4" s="2"/>
      <c r="H4" s="55" t="s">
        <v>1</v>
      </c>
    </row>
    <row r="5" spans="1:10" x14ac:dyDescent="0.25">
      <c r="A5" s="71" t="s">
        <v>2</v>
      </c>
      <c r="B5" s="71"/>
      <c r="C5" s="71"/>
      <c r="D5" s="71"/>
      <c r="E5" s="4"/>
      <c r="F5" s="2"/>
      <c r="G5" s="2"/>
      <c r="H5" s="55" t="s">
        <v>3</v>
      </c>
    </row>
    <row r="6" spans="1:10" x14ac:dyDescent="0.25">
      <c r="A6" s="72" t="s">
        <v>4</v>
      </c>
      <c r="B6" s="72"/>
      <c r="C6" s="72"/>
      <c r="D6" s="72"/>
      <c r="E6" s="59"/>
      <c r="H6" s="54"/>
    </row>
    <row r="7" spans="1:10" x14ac:dyDescent="0.25">
      <c r="A7" s="57"/>
      <c r="B7" s="57"/>
      <c r="C7" s="57"/>
      <c r="D7" s="57"/>
      <c r="E7" s="59"/>
      <c r="H7" s="54"/>
    </row>
    <row r="8" spans="1:10" x14ac:dyDescent="0.25">
      <c r="A8" s="74" t="s">
        <v>121</v>
      </c>
      <c r="B8" s="75"/>
      <c r="C8" s="75"/>
      <c r="D8" s="75"/>
      <c r="E8" s="75"/>
      <c r="F8" s="75"/>
      <c r="G8" s="75"/>
      <c r="H8" s="76"/>
      <c r="I8" s="4"/>
      <c r="J8" s="4"/>
    </row>
    <row r="9" spans="1:10" x14ac:dyDescent="0.25">
      <c r="A9" s="4"/>
      <c r="B9" s="4"/>
      <c r="C9" s="4"/>
      <c r="D9" s="4"/>
      <c r="E9" s="4"/>
      <c r="F9" s="4"/>
      <c r="G9" s="4"/>
      <c r="H9" s="4"/>
      <c r="I9" s="4"/>
      <c r="J9" s="4"/>
    </row>
    <row r="10" spans="1:10" ht="30" x14ac:dyDescent="0.25">
      <c r="A10" s="79"/>
      <c r="B10" s="79"/>
      <c r="C10" s="5" t="s">
        <v>38</v>
      </c>
      <c r="D10" s="5" t="s">
        <v>39</v>
      </c>
      <c r="E10" s="5" t="s">
        <v>40</v>
      </c>
      <c r="F10" s="6"/>
      <c r="G10" s="5" t="s">
        <v>41</v>
      </c>
    </row>
    <row r="11" spans="1:10" x14ac:dyDescent="0.25">
      <c r="A11" s="7"/>
      <c r="B11" s="8"/>
      <c r="C11" s="9" t="s">
        <v>42</v>
      </c>
      <c r="D11" s="9" t="s">
        <v>42</v>
      </c>
      <c r="E11" s="9" t="s">
        <v>42</v>
      </c>
      <c r="F11" s="10"/>
      <c r="G11" s="9" t="s">
        <v>42</v>
      </c>
    </row>
    <row r="12" spans="1:10" x14ac:dyDescent="0.25">
      <c r="A12" s="81" t="s">
        <v>43</v>
      </c>
      <c r="B12" s="81"/>
      <c r="C12" s="11"/>
      <c r="D12" s="11"/>
      <c r="E12" s="11"/>
      <c r="F12" s="12"/>
      <c r="G12" s="11"/>
    </row>
    <row r="13" spans="1:10" x14ac:dyDescent="0.25">
      <c r="A13" s="80" t="s">
        <v>44</v>
      </c>
      <c r="B13" s="80"/>
      <c r="C13" s="13">
        <v>120462</v>
      </c>
      <c r="D13" s="13">
        <v>5796</v>
      </c>
      <c r="E13" s="14">
        <f>SUM(C13:D13)</f>
        <v>126258</v>
      </c>
      <c r="F13" s="15"/>
      <c r="G13" s="14">
        <v>7181</v>
      </c>
    </row>
    <row r="14" spans="1:10" ht="14.25" customHeight="1" x14ac:dyDescent="0.25">
      <c r="A14" s="80" t="s">
        <v>45</v>
      </c>
      <c r="B14" s="80"/>
      <c r="C14" s="13">
        <v>2583</v>
      </c>
      <c r="D14" s="13"/>
      <c r="E14" s="14">
        <f t="shared" ref="E14:E15" si="0">SUM(C14:D14)</f>
        <v>2583</v>
      </c>
      <c r="F14" s="15"/>
      <c r="G14" s="14">
        <v>14994</v>
      </c>
    </row>
    <row r="15" spans="1:10" ht="14.25" customHeight="1" x14ac:dyDescent="0.25">
      <c r="A15" s="80" t="s">
        <v>46</v>
      </c>
      <c r="B15" s="80"/>
      <c r="C15" s="13">
        <v>1830</v>
      </c>
      <c r="D15" s="13">
        <v>289</v>
      </c>
      <c r="E15" s="14">
        <f t="shared" si="0"/>
        <v>2119</v>
      </c>
      <c r="F15" s="15"/>
      <c r="G15" s="14">
        <v>1784</v>
      </c>
    </row>
    <row r="16" spans="1:10" ht="15.75" thickBot="1" x14ac:dyDescent="0.3">
      <c r="A16" s="79" t="s">
        <v>47</v>
      </c>
      <c r="B16" s="79"/>
      <c r="C16" s="17">
        <f>SUM(C13:C15)</f>
        <v>124875</v>
      </c>
      <c r="D16" s="17">
        <f>SUM(D13:D15)</f>
        <v>6085</v>
      </c>
      <c r="E16" s="17">
        <f>SUM(E13:E15)</f>
        <v>130960</v>
      </c>
      <c r="F16" s="18"/>
      <c r="G16" s="17">
        <f>SUM(G13:G15)</f>
        <v>23959</v>
      </c>
    </row>
    <row r="17" spans="1:9" x14ac:dyDescent="0.25">
      <c r="A17" s="19"/>
      <c r="B17" s="19"/>
      <c r="C17" s="14"/>
      <c r="D17" s="14"/>
      <c r="E17" s="14"/>
      <c r="F17" s="15"/>
      <c r="G17" s="20"/>
    </row>
    <row r="18" spans="1:9" x14ac:dyDescent="0.25">
      <c r="A18" s="21" t="s">
        <v>48</v>
      </c>
      <c r="B18" s="9"/>
      <c r="C18" s="22"/>
      <c r="D18" s="22"/>
      <c r="E18" s="22"/>
      <c r="F18" s="23"/>
      <c r="G18" s="16"/>
    </row>
    <row r="19" spans="1:9" x14ac:dyDescent="0.25">
      <c r="A19" s="80" t="s">
        <v>49</v>
      </c>
      <c r="B19" s="80"/>
      <c r="C19" s="13">
        <v>460</v>
      </c>
      <c r="D19" s="13">
        <v>360</v>
      </c>
      <c r="E19" s="14">
        <f>SUM(C19:D19)</f>
        <v>820</v>
      </c>
      <c r="F19" s="15"/>
      <c r="G19" s="14">
        <v>2176</v>
      </c>
    </row>
    <row r="20" spans="1:9" x14ac:dyDescent="0.25">
      <c r="A20" s="80" t="s">
        <v>45</v>
      </c>
      <c r="B20" s="80"/>
      <c r="C20" s="13">
        <v>30566</v>
      </c>
      <c r="D20" s="13">
        <v>2742</v>
      </c>
      <c r="E20" s="14">
        <f>SUM(C20:D20)</f>
        <v>33308</v>
      </c>
      <c r="F20" s="15"/>
      <c r="G20" s="14">
        <v>27125</v>
      </c>
    </row>
    <row r="21" spans="1:9" ht="15.75" thickBot="1" x14ac:dyDescent="0.3">
      <c r="A21" s="79" t="s">
        <v>50</v>
      </c>
      <c r="B21" s="79"/>
      <c r="C21" s="17">
        <f>SUM(C19:C20)</f>
        <v>31026</v>
      </c>
      <c r="D21" s="17">
        <f>SUM(D19:D20)</f>
        <v>3102</v>
      </c>
      <c r="E21" s="17">
        <f>SUM(E19:E20)</f>
        <v>34128</v>
      </c>
      <c r="F21" s="18"/>
      <c r="G21" s="17">
        <f>SUM(G19:G20)</f>
        <v>29301</v>
      </c>
    </row>
    <row r="22" spans="1:9" ht="25.5" customHeight="1" x14ac:dyDescent="0.25">
      <c r="A22" s="19"/>
      <c r="B22" s="19"/>
      <c r="C22" s="14"/>
      <c r="D22" s="14"/>
      <c r="E22" s="14"/>
      <c r="F22" s="15"/>
      <c r="G22" s="20"/>
    </row>
    <row r="23" spans="1:9" s="26" customFormat="1" ht="32.25" customHeight="1" x14ac:dyDescent="0.25">
      <c r="A23" s="83" t="s">
        <v>51</v>
      </c>
      <c r="B23" s="83"/>
      <c r="C23" s="24">
        <f>+C16-C21</f>
        <v>93849</v>
      </c>
      <c r="D23" s="24">
        <f>+D16-D21</f>
        <v>2983</v>
      </c>
      <c r="E23" s="24">
        <f>SUM(C23:D23)</f>
        <v>96832</v>
      </c>
      <c r="F23" s="25"/>
      <c r="G23" s="24">
        <f>G16-G21</f>
        <v>-5342</v>
      </c>
    </row>
    <row r="24" spans="1:9" ht="59.25" hidden="1" customHeight="1" x14ac:dyDescent="0.25">
      <c r="A24" s="27" t="s">
        <v>52</v>
      </c>
      <c r="B24" s="19"/>
      <c r="C24" s="14">
        <v>0</v>
      </c>
      <c r="D24" s="14">
        <v>0</v>
      </c>
      <c r="E24" s="14">
        <f>SUM(C24:D24)</f>
        <v>0</v>
      </c>
      <c r="F24" s="15"/>
      <c r="G24" s="14">
        <f>SUM(D24:F24)</f>
        <v>0</v>
      </c>
    </row>
    <row r="25" spans="1:9" ht="18" hidden="1" customHeight="1" thickBot="1" x14ac:dyDescent="0.3">
      <c r="A25" s="79" t="s">
        <v>53</v>
      </c>
      <c r="B25" s="79"/>
      <c r="C25" s="28">
        <f>C23-C24</f>
        <v>93849</v>
      </c>
      <c r="D25" s="28">
        <f>D23-D24</f>
        <v>2983</v>
      </c>
      <c r="E25" s="28">
        <f>IF(SUM(C25:D25)=E23-E24,SUM(C25:D25),"cross add error")</f>
        <v>96832</v>
      </c>
      <c r="F25" s="29"/>
      <c r="G25" s="28" t="str">
        <f>IF(SUM(D25:F25)=G23-G24,SUM(D25:F25),"cross add error")</f>
        <v>cross add error</v>
      </c>
    </row>
    <row r="26" spans="1:9" x14ac:dyDescent="0.25">
      <c r="A26" s="31"/>
      <c r="B26" s="31"/>
      <c r="C26" s="14"/>
      <c r="D26" s="14"/>
      <c r="E26" s="14"/>
      <c r="F26" s="15"/>
      <c r="G26" s="14"/>
    </row>
    <row r="27" spans="1:9" ht="31.5" customHeight="1" x14ac:dyDescent="0.25">
      <c r="A27" s="84" t="s">
        <v>54</v>
      </c>
      <c r="B27" s="84"/>
      <c r="C27" s="69">
        <v>4106</v>
      </c>
      <c r="D27" s="70">
        <v>735</v>
      </c>
      <c r="E27" s="70">
        <f>SUM(C27:D27)</f>
        <v>4841</v>
      </c>
      <c r="F27" s="25"/>
      <c r="G27" s="24">
        <v>6747</v>
      </c>
      <c r="H27" s="26"/>
      <c r="I27" s="26"/>
    </row>
    <row r="28" spans="1:9" x14ac:dyDescent="0.25">
      <c r="A28" s="31"/>
      <c r="B28" s="31"/>
      <c r="C28" s="14"/>
      <c r="D28" s="14"/>
      <c r="E28" s="14"/>
      <c r="F28" s="15"/>
      <c r="G28" s="20"/>
    </row>
    <row r="29" spans="1:9" ht="15.75" thickBot="1" x14ac:dyDescent="0.3">
      <c r="A29" s="83" t="s">
        <v>55</v>
      </c>
      <c r="B29" s="83"/>
      <c r="C29" s="28">
        <f>C25+C27</f>
        <v>97955</v>
      </c>
      <c r="D29" s="28">
        <f t="shared" ref="D29" si="1">D25+D27</f>
        <v>3718</v>
      </c>
      <c r="E29" s="28">
        <f>SUM(C29:D29)</f>
        <v>101673</v>
      </c>
      <c r="F29" s="29"/>
      <c r="G29" s="30">
        <f>G23+G27</f>
        <v>1405</v>
      </c>
    </row>
    <row r="30" spans="1:9" ht="45" hidden="1" x14ac:dyDescent="0.25">
      <c r="A30" s="31" t="s">
        <v>56</v>
      </c>
      <c r="B30" s="31"/>
      <c r="C30" s="14">
        <v>0</v>
      </c>
      <c r="D30" s="14">
        <v>0</v>
      </c>
      <c r="E30" s="14">
        <f>SUM(C30:D30)</f>
        <v>0</v>
      </c>
      <c r="F30" s="15"/>
      <c r="G30" s="20"/>
    </row>
    <row r="31" spans="1:9" x14ac:dyDescent="0.25">
      <c r="A31" s="31"/>
      <c r="B31" s="31"/>
      <c r="C31" s="14"/>
      <c r="D31" s="14"/>
      <c r="E31" s="14"/>
      <c r="F31" s="15"/>
      <c r="G31" s="20"/>
    </row>
    <row r="32" spans="1:9" x14ac:dyDescent="0.25">
      <c r="A32" s="79" t="s">
        <v>57</v>
      </c>
      <c r="B32" s="79"/>
      <c r="C32" s="13"/>
      <c r="D32" s="13"/>
      <c r="E32" s="14"/>
      <c r="F32" s="15"/>
      <c r="G32" s="16">
        <v>0</v>
      </c>
    </row>
    <row r="33" spans="1:9" hidden="1" x14ac:dyDescent="0.25">
      <c r="A33" s="79" t="s">
        <v>58</v>
      </c>
      <c r="B33" s="79"/>
      <c r="C33" s="22"/>
      <c r="D33" s="22"/>
      <c r="E33" s="22"/>
      <c r="F33" s="23"/>
      <c r="G33" s="16"/>
    </row>
    <row r="34" spans="1:9" hidden="1" x14ac:dyDescent="0.25">
      <c r="A34" s="82" t="s">
        <v>59</v>
      </c>
      <c r="B34" s="82"/>
      <c r="C34" s="13">
        <v>0</v>
      </c>
      <c r="D34" s="13">
        <v>0</v>
      </c>
      <c r="E34" s="14">
        <f>SUM(C34:D34)</f>
        <v>0</v>
      </c>
      <c r="F34" s="15"/>
      <c r="G34" s="16">
        <v>0</v>
      </c>
    </row>
    <row r="35" spans="1:9" s="26" customFormat="1" ht="30.75" hidden="1" customHeight="1" x14ac:dyDescent="0.25">
      <c r="A35" s="27" t="s">
        <v>60</v>
      </c>
      <c r="B35" s="27"/>
      <c r="C35" s="13">
        <v>0</v>
      </c>
      <c r="D35" s="13">
        <v>0</v>
      </c>
      <c r="E35" s="14">
        <f>SUM(C35:D35)</f>
        <v>0</v>
      </c>
      <c r="F35" s="15"/>
      <c r="G35" s="16">
        <v>0</v>
      </c>
      <c r="H35"/>
      <c r="I35"/>
    </row>
    <row r="36" spans="1:9" x14ac:dyDescent="0.25">
      <c r="A36" s="31"/>
      <c r="B36" s="31"/>
      <c r="C36" s="14"/>
      <c r="D36" s="14"/>
      <c r="E36" s="14"/>
      <c r="F36" s="15"/>
      <c r="G36" s="20"/>
    </row>
    <row r="37" spans="1:9" ht="15.75" thickBot="1" x14ac:dyDescent="0.3">
      <c r="A37" s="83" t="s">
        <v>61</v>
      </c>
      <c r="B37" s="83"/>
      <c r="C37" s="28">
        <f>C29+C30+C32+C34+C35</f>
        <v>97955</v>
      </c>
      <c r="D37" s="28">
        <f>D29+D30+D32+D34+D35</f>
        <v>3718</v>
      </c>
      <c r="E37" s="28">
        <f>C37+D37</f>
        <v>101673</v>
      </c>
      <c r="F37" s="29"/>
      <c r="G37" s="30">
        <v>1405</v>
      </c>
      <c r="H37" s="26"/>
      <c r="I37" s="26"/>
    </row>
    <row r="38" spans="1:9" x14ac:dyDescent="0.25">
      <c r="A38" s="19"/>
      <c r="B38" s="19"/>
      <c r="C38" s="14"/>
      <c r="D38" s="14"/>
      <c r="E38" s="14"/>
      <c r="F38" s="15"/>
      <c r="G38" s="20"/>
    </row>
    <row r="39" spans="1:9" x14ac:dyDescent="0.25">
      <c r="A39" s="82" t="s">
        <v>62</v>
      </c>
      <c r="B39" s="82"/>
      <c r="C39" s="13">
        <v>68117</v>
      </c>
      <c r="D39" s="13">
        <v>15537</v>
      </c>
      <c r="E39" s="14">
        <f>SUM(C39:D39)</f>
        <v>83654</v>
      </c>
      <c r="F39" s="15"/>
      <c r="G39" s="16">
        <v>82249</v>
      </c>
    </row>
    <row r="40" spans="1:9" x14ac:dyDescent="0.25">
      <c r="A40" s="19"/>
      <c r="B40" s="19"/>
      <c r="C40" s="14"/>
      <c r="D40" s="14"/>
      <c r="E40" s="14"/>
      <c r="F40" s="15"/>
      <c r="G40" s="20"/>
    </row>
    <row r="41" spans="1:9" ht="31.5" customHeight="1" thickBot="1" x14ac:dyDescent="0.3">
      <c r="A41" s="83" t="s">
        <v>63</v>
      </c>
      <c r="B41" s="83"/>
      <c r="C41" s="28">
        <f>+C39+C37</f>
        <v>166072</v>
      </c>
      <c r="D41" s="28">
        <f>+D39+D37</f>
        <v>19255</v>
      </c>
      <c r="E41" s="28">
        <f>E37+E39</f>
        <v>185327</v>
      </c>
      <c r="F41" s="29"/>
      <c r="G41" s="30">
        <f>SUM(G37:G40)</f>
        <v>83654</v>
      </c>
      <c r="H41" s="26"/>
      <c r="I41" s="26"/>
    </row>
    <row r="44" spans="1:9" x14ac:dyDescent="0.25">
      <c r="E44" s="65"/>
    </row>
  </sheetData>
  <mergeCells count="22">
    <mergeCell ref="A34:B34"/>
    <mergeCell ref="A37:B37"/>
    <mergeCell ref="A39:B39"/>
    <mergeCell ref="A41:B41"/>
    <mergeCell ref="A21:B21"/>
    <mergeCell ref="A23:B23"/>
    <mergeCell ref="A25:B25"/>
    <mergeCell ref="A29:B29"/>
    <mergeCell ref="A27:B27"/>
    <mergeCell ref="A8:H8"/>
    <mergeCell ref="A5:D5"/>
    <mergeCell ref="A6:D6"/>
    <mergeCell ref="A32:B32"/>
    <mergeCell ref="A33:B33"/>
    <mergeCell ref="A16:B16"/>
    <mergeCell ref="A19:B19"/>
    <mergeCell ref="A20:B20"/>
    <mergeCell ref="A10:B10"/>
    <mergeCell ref="A12:B12"/>
    <mergeCell ref="A13:B13"/>
    <mergeCell ref="A14:B14"/>
    <mergeCell ref="A15:B15"/>
  </mergeCells>
  <printOptions horizontalCentered="1"/>
  <pageMargins left="0.70866141732283472" right="0.70866141732283472" top="0.74803149606299213" bottom="0.74803149606299213" header="0.31496062992125984" footer="0.31496062992125984"/>
  <pageSetup paperSize="9" scale="92"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B8432-B126-40A3-A633-E43463B650F6}">
  <sheetPr>
    <pageSetUpPr fitToPage="1"/>
  </sheetPr>
  <dimension ref="A1:I59"/>
  <sheetViews>
    <sheetView workbookViewId="0">
      <selection activeCell="C36" sqref="C36"/>
    </sheetView>
  </sheetViews>
  <sheetFormatPr defaultColWidth="9.140625" defaultRowHeight="15" x14ac:dyDescent="0.25"/>
  <cols>
    <col min="1" max="1" width="44.85546875" customWidth="1"/>
    <col min="2" max="4" width="14.28515625" customWidth="1"/>
    <col min="5" max="5" width="3.5703125" customWidth="1"/>
    <col min="6" max="6" width="14.28515625" customWidth="1"/>
    <col min="7" max="7" width="14" customWidth="1"/>
  </cols>
  <sheetData>
    <row r="1" spans="1:9" x14ac:dyDescent="0.25">
      <c r="F1" s="59" t="s">
        <v>64</v>
      </c>
    </row>
    <row r="4" spans="1:9" x14ac:dyDescent="0.25">
      <c r="F4" s="55" t="s">
        <v>1</v>
      </c>
    </row>
    <row r="5" spans="1:9" x14ac:dyDescent="0.25">
      <c r="A5" s="71" t="s">
        <v>2</v>
      </c>
      <c r="B5" s="71"/>
      <c r="C5" s="71"/>
      <c r="D5" s="4"/>
      <c r="F5" s="55" t="s">
        <v>3</v>
      </c>
    </row>
    <row r="6" spans="1:9" x14ac:dyDescent="0.25">
      <c r="A6" s="72" t="s">
        <v>4</v>
      </c>
      <c r="B6" s="72"/>
      <c r="C6" s="72"/>
      <c r="D6" s="59"/>
      <c r="H6" s="54"/>
    </row>
    <row r="7" spans="1:9" ht="15.75" customHeight="1" x14ac:dyDescent="0.25">
      <c r="A7" s="59"/>
      <c r="B7" s="59"/>
      <c r="C7" s="59"/>
      <c r="D7" s="59"/>
      <c r="H7" s="54"/>
    </row>
    <row r="8" spans="1:9" x14ac:dyDescent="0.25">
      <c r="A8" s="74" t="s">
        <v>126</v>
      </c>
      <c r="B8" s="87"/>
      <c r="C8" s="87"/>
      <c r="D8" s="87"/>
      <c r="E8" s="87"/>
      <c r="F8" s="87"/>
      <c r="H8" s="4"/>
      <c r="I8" s="4"/>
    </row>
    <row r="10" spans="1:9" ht="30" x14ac:dyDescent="0.25">
      <c r="A10" s="32"/>
      <c r="B10" s="5" t="s">
        <v>65</v>
      </c>
      <c r="C10" s="5" t="s">
        <v>39</v>
      </c>
      <c r="D10" s="5" t="s">
        <v>66</v>
      </c>
      <c r="E10" s="6"/>
      <c r="F10" s="5" t="s">
        <v>67</v>
      </c>
    </row>
    <row r="11" spans="1:9" x14ac:dyDescent="0.25">
      <c r="A11" s="32"/>
      <c r="B11" s="5" t="s">
        <v>42</v>
      </c>
      <c r="C11" s="5" t="s">
        <v>42</v>
      </c>
      <c r="D11" s="5" t="s">
        <v>42</v>
      </c>
      <c r="E11" s="6"/>
      <c r="F11" s="9" t="s">
        <v>42</v>
      </c>
    </row>
    <row r="12" spans="1:9" x14ac:dyDescent="0.25">
      <c r="A12" s="33" t="s">
        <v>68</v>
      </c>
      <c r="B12" s="37"/>
      <c r="C12" s="37"/>
      <c r="D12" s="37"/>
      <c r="E12" s="6"/>
      <c r="F12" s="11"/>
    </row>
    <row r="13" spans="1:9" x14ac:dyDescent="0.25">
      <c r="A13" s="38" t="s">
        <v>69</v>
      </c>
      <c r="B13" s="44">
        <v>64732</v>
      </c>
      <c r="C13" s="44">
        <v>13432</v>
      </c>
      <c r="D13" s="44">
        <f>SUM(B13:C13)</f>
        <v>78164</v>
      </c>
      <c r="E13" s="6"/>
      <c r="F13" s="60">
        <v>78983</v>
      </c>
    </row>
    <row r="14" spans="1:9" x14ac:dyDescent="0.25">
      <c r="A14" s="31" t="s">
        <v>70</v>
      </c>
      <c r="B14" s="45">
        <f>SUM(B13:B13)</f>
        <v>64732</v>
      </c>
      <c r="C14" s="45">
        <f>SUM(C13:C13)</f>
        <v>13432</v>
      </c>
      <c r="D14" s="45">
        <f>IF(SUM(B14:C14)=SUM(D13:D13),SUM(B14:C14),"Cross Add Error")</f>
        <v>78164</v>
      </c>
      <c r="E14" s="6"/>
      <c r="F14" s="61">
        <f>SUM(F13:F13)</f>
        <v>78983</v>
      </c>
    </row>
    <row r="15" spans="1:9" x14ac:dyDescent="0.25">
      <c r="A15" s="31"/>
      <c r="B15" s="46"/>
      <c r="C15" s="46"/>
      <c r="D15" s="46"/>
      <c r="E15" s="6"/>
      <c r="F15" s="62"/>
    </row>
    <row r="16" spans="1:9" x14ac:dyDescent="0.25">
      <c r="A16" s="33" t="s">
        <v>71</v>
      </c>
      <c r="B16" s="44"/>
      <c r="C16" s="44"/>
      <c r="D16" s="44"/>
      <c r="E16" s="6"/>
      <c r="F16" s="60"/>
    </row>
    <row r="17" spans="1:6" x14ac:dyDescent="0.25">
      <c r="A17" s="39" t="s">
        <v>72</v>
      </c>
      <c r="B17" s="44">
        <v>200</v>
      </c>
      <c r="C17" s="44"/>
      <c r="D17" s="44">
        <f>SUM(B17:C17)</f>
        <v>200</v>
      </c>
      <c r="E17" s="6"/>
      <c r="F17" s="60">
        <v>200</v>
      </c>
    </row>
    <row r="18" spans="1:6" x14ac:dyDescent="0.25">
      <c r="A18" s="39" t="s">
        <v>73</v>
      </c>
      <c r="B18" s="44">
        <v>60</v>
      </c>
      <c r="C18" s="44"/>
      <c r="D18" s="44">
        <f>SUM(B18:C18)</f>
        <v>60</v>
      </c>
      <c r="E18" s="6"/>
      <c r="F18" s="60">
        <v>60</v>
      </c>
    </row>
    <row r="19" spans="1:6" x14ac:dyDescent="0.25">
      <c r="A19" s="39" t="s">
        <v>74</v>
      </c>
      <c r="B19" s="44">
        <v>101298</v>
      </c>
      <c r="C19" s="44">
        <v>5823</v>
      </c>
      <c r="D19" s="44">
        <f>SUM(B19:C19)</f>
        <v>107121</v>
      </c>
      <c r="E19" s="6"/>
      <c r="F19" s="60">
        <v>4628</v>
      </c>
    </row>
    <row r="20" spans="1:6" x14ac:dyDescent="0.25">
      <c r="A20" s="31" t="s">
        <v>75</v>
      </c>
      <c r="B20" s="45">
        <f>SUM(B17:B19)</f>
        <v>101558</v>
      </c>
      <c r="C20" s="45">
        <f>SUM(C17:C19)</f>
        <v>5823</v>
      </c>
      <c r="D20" s="45">
        <f>IF(SUM(B20:C20)=SUM(D17:D19),SUM(B20:C20),"Cross Add Error")</f>
        <v>107381</v>
      </c>
      <c r="E20" s="6"/>
      <c r="F20" s="61">
        <f>SUM(F17:F19)</f>
        <v>4888</v>
      </c>
    </row>
    <row r="21" spans="1:6" x14ac:dyDescent="0.25">
      <c r="A21" s="27"/>
      <c r="B21" s="44"/>
      <c r="C21" s="44"/>
      <c r="D21" s="44"/>
      <c r="E21" s="6"/>
      <c r="F21" s="60"/>
    </row>
    <row r="22" spans="1:6" x14ac:dyDescent="0.25">
      <c r="A22" s="33" t="s">
        <v>76</v>
      </c>
      <c r="B22" s="44">
        <v>217</v>
      </c>
      <c r="C22" s="44"/>
      <c r="D22" s="44">
        <f>SUM(B22:C22)</f>
        <v>217</v>
      </c>
      <c r="E22" s="6"/>
      <c r="F22" s="60">
        <v>217</v>
      </c>
    </row>
    <row r="23" spans="1:6" x14ac:dyDescent="0.25">
      <c r="A23" s="27"/>
      <c r="B23" s="44"/>
      <c r="C23" s="44"/>
      <c r="D23" s="44"/>
      <c r="E23" s="6"/>
      <c r="F23" s="60"/>
    </row>
    <row r="24" spans="1:6" x14ac:dyDescent="0.25">
      <c r="A24" s="31" t="s">
        <v>77</v>
      </c>
      <c r="B24" s="45">
        <f>+B20-B22</f>
        <v>101341</v>
      </c>
      <c r="C24" s="45">
        <f t="shared" ref="C24" si="0">+C20-C22</f>
        <v>5823</v>
      </c>
      <c r="D24" s="45">
        <f>SUM(B24:C24)</f>
        <v>107164</v>
      </c>
      <c r="E24" s="6"/>
      <c r="F24" s="61">
        <f>+F20-F22</f>
        <v>4671</v>
      </c>
    </row>
    <row r="25" spans="1:6" x14ac:dyDescent="0.25">
      <c r="A25" s="27"/>
      <c r="B25" s="44"/>
      <c r="C25" s="44"/>
      <c r="D25" s="44"/>
      <c r="E25" s="6"/>
      <c r="F25" s="60"/>
    </row>
    <row r="26" spans="1:6" x14ac:dyDescent="0.25">
      <c r="A26" s="31" t="s">
        <v>78</v>
      </c>
      <c r="B26" s="45">
        <f>+B24+B14</f>
        <v>166073</v>
      </c>
      <c r="C26" s="45">
        <f>+C24+C14</f>
        <v>19255</v>
      </c>
      <c r="D26" s="45">
        <f>IF(SUM(B26:C26)=D24+D14,SUM(B26:C26),"Cross Add Error")</f>
        <v>185328</v>
      </c>
      <c r="E26" s="6"/>
      <c r="F26" s="61">
        <f>+F24+F14</f>
        <v>83654</v>
      </c>
    </row>
    <row r="27" spans="1:6" x14ac:dyDescent="0.25">
      <c r="A27" s="27"/>
      <c r="B27" s="44"/>
      <c r="C27" s="44"/>
      <c r="D27" s="44"/>
      <c r="E27" s="6"/>
      <c r="F27" s="60"/>
    </row>
    <row r="28" spans="1:6" ht="30" hidden="1" x14ac:dyDescent="0.25">
      <c r="A28" s="33" t="s">
        <v>79</v>
      </c>
      <c r="B28" s="44">
        <v>0</v>
      </c>
      <c r="C28" s="44">
        <v>0</v>
      </c>
      <c r="D28" s="44">
        <f>SUM(B28:C28)</f>
        <v>0</v>
      </c>
      <c r="E28" s="6"/>
      <c r="F28" s="60">
        <v>0</v>
      </c>
    </row>
    <row r="29" spans="1:6" hidden="1" x14ac:dyDescent="0.25">
      <c r="A29" s="33" t="s">
        <v>80</v>
      </c>
      <c r="B29" s="44">
        <v>0</v>
      </c>
      <c r="C29" s="44">
        <v>0</v>
      </c>
      <c r="D29" s="44">
        <f>SUM(B29:C29)</f>
        <v>0</v>
      </c>
      <c r="E29" s="6"/>
      <c r="F29" s="60">
        <v>0</v>
      </c>
    </row>
    <row r="30" spans="1:6" hidden="1" x14ac:dyDescent="0.25">
      <c r="A30" s="27"/>
      <c r="B30" s="44"/>
      <c r="C30" s="44"/>
      <c r="D30" s="44"/>
      <c r="E30" s="6"/>
      <c r="F30" s="60"/>
    </row>
    <row r="31" spans="1:6" ht="15.75" thickBot="1" x14ac:dyDescent="0.3">
      <c r="A31" s="31" t="s">
        <v>81</v>
      </c>
      <c r="B31" s="47">
        <f>B26-B28-B29</f>
        <v>166073</v>
      </c>
      <c r="C31" s="47">
        <f>C26-C28-C29</f>
        <v>19255</v>
      </c>
      <c r="D31" s="47">
        <f>IF(SUM(B31:C31)=D26-D28-D29,SUM(B31:C31),"Cross Add Error")</f>
        <v>185328</v>
      </c>
      <c r="E31" s="6"/>
      <c r="F31" s="63">
        <f>F26-F28-F29</f>
        <v>83654</v>
      </c>
    </row>
    <row r="32" spans="1:6" x14ac:dyDescent="0.25">
      <c r="A32" s="31"/>
      <c r="B32" s="46"/>
      <c r="C32" s="46"/>
      <c r="D32" s="46"/>
      <c r="E32" s="6"/>
      <c r="F32" s="62"/>
    </row>
    <row r="33" spans="1:7" x14ac:dyDescent="0.25">
      <c r="A33" s="33" t="s">
        <v>82</v>
      </c>
      <c r="B33" s="44"/>
      <c r="C33" s="44"/>
      <c r="D33" s="44"/>
      <c r="E33" s="6"/>
      <c r="F33" s="60"/>
    </row>
    <row r="34" spans="1:7" hidden="1" x14ac:dyDescent="0.25">
      <c r="A34" s="33" t="s">
        <v>83</v>
      </c>
      <c r="B34" s="44">
        <v>0</v>
      </c>
      <c r="C34" s="44"/>
      <c r="D34" s="44">
        <f>SUM(B34:C34)</f>
        <v>0</v>
      </c>
      <c r="E34" s="6"/>
      <c r="F34" s="60">
        <v>0</v>
      </c>
    </row>
    <row r="35" spans="1:7" x14ac:dyDescent="0.25">
      <c r="A35" s="38" t="s">
        <v>39</v>
      </c>
      <c r="B35" s="44"/>
      <c r="C35" s="44">
        <v>19255</v>
      </c>
      <c r="D35" s="44">
        <f>SUM(B35:C35)</f>
        <v>19255</v>
      </c>
      <c r="E35" s="6"/>
      <c r="F35" s="60">
        <v>15537</v>
      </c>
    </row>
    <row r="36" spans="1:7" x14ac:dyDescent="0.25">
      <c r="A36" s="38" t="s">
        <v>84</v>
      </c>
      <c r="B36" s="44">
        <v>166073</v>
      </c>
      <c r="C36" s="44"/>
      <c r="D36" s="44">
        <f>SUM(B36:C36)</f>
        <v>166073</v>
      </c>
      <c r="E36" s="6"/>
      <c r="F36" s="60">
        <v>68118</v>
      </c>
    </row>
    <row r="37" spans="1:7" hidden="1" x14ac:dyDescent="0.25">
      <c r="A37" s="33" t="s">
        <v>85</v>
      </c>
      <c r="B37" s="44"/>
      <c r="C37" s="44"/>
      <c r="D37" s="44">
        <f>SUM(B37:C37)</f>
        <v>0</v>
      </c>
      <c r="E37" s="6"/>
      <c r="F37" s="60">
        <v>0</v>
      </c>
    </row>
    <row r="38" spans="1:7" hidden="1" x14ac:dyDescent="0.25">
      <c r="A38" s="33" t="s">
        <v>86</v>
      </c>
      <c r="B38" s="44"/>
      <c r="C38" s="44"/>
      <c r="D38" s="44"/>
      <c r="E38" s="6"/>
      <c r="F38" s="60"/>
    </row>
    <row r="39" spans="1:7" ht="15.75" thickBot="1" x14ac:dyDescent="0.3">
      <c r="A39" s="31" t="s">
        <v>87</v>
      </c>
      <c r="B39" s="47">
        <f>SUM(B34:B36)</f>
        <v>166073</v>
      </c>
      <c r="C39" s="47">
        <f>SUM(C34:C36)</f>
        <v>19255</v>
      </c>
      <c r="D39" s="47">
        <f>IF(SUM(B39:C39)=SUM(D34:D38),SUM(B39:C39),"Cross Add Error")</f>
        <v>185328</v>
      </c>
      <c r="E39" s="6"/>
      <c r="F39" s="63">
        <f>SUM(F34:F38)</f>
        <v>83655</v>
      </c>
    </row>
    <row r="40" spans="1:7" x14ac:dyDescent="0.25">
      <c r="A40" s="34"/>
      <c r="B40" s="35"/>
      <c r="C40" s="35"/>
      <c r="D40" s="35"/>
      <c r="E40" s="35"/>
      <c r="F40" s="36"/>
    </row>
    <row r="41" spans="1:7" x14ac:dyDescent="0.25">
      <c r="A41" s="34"/>
      <c r="B41" s="35"/>
      <c r="C41" s="35"/>
      <c r="D41" s="35"/>
      <c r="E41" s="35"/>
      <c r="F41" s="35"/>
      <c r="G41" s="36"/>
    </row>
    <row r="42" spans="1:7" ht="29.25" customHeight="1" x14ac:dyDescent="0.25">
      <c r="A42" s="82" t="s">
        <v>88</v>
      </c>
      <c r="B42" s="86"/>
      <c r="C42" s="86"/>
      <c r="D42" s="86"/>
      <c r="E42" s="86"/>
      <c r="F42" s="86"/>
      <c r="G42" s="27"/>
    </row>
    <row r="43" spans="1:7" x14ac:dyDescent="0.25">
      <c r="A43" s="56"/>
      <c r="B43" s="35"/>
      <c r="C43" s="35"/>
      <c r="D43" s="35"/>
      <c r="E43" s="35"/>
      <c r="F43" s="35"/>
      <c r="G43" s="36"/>
    </row>
    <row r="44" spans="1:7" ht="30" customHeight="1" x14ac:dyDescent="0.25">
      <c r="A44" s="82" t="s">
        <v>89</v>
      </c>
      <c r="B44" s="86"/>
      <c r="C44" s="86"/>
      <c r="D44" s="86"/>
      <c r="E44" s="86"/>
      <c r="F44" s="86"/>
      <c r="G44" s="27"/>
    </row>
    <row r="45" spans="1:7" x14ac:dyDescent="0.25">
      <c r="A45" s="56"/>
      <c r="B45" s="35"/>
      <c r="C45" s="35"/>
      <c r="D45" s="35"/>
      <c r="E45" s="35"/>
      <c r="F45" s="35"/>
      <c r="G45" s="36"/>
    </row>
    <row r="46" spans="1:7" ht="30.75" customHeight="1" x14ac:dyDescent="0.25">
      <c r="A46" s="82" t="s">
        <v>90</v>
      </c>
      <c r="B46" s="86"/>
      <c r="C46" s="86"/>
      <c r="D46" s="86"/>
      <c r="E46" s="86"/>
      <c r="F46" s="86"/>
      <c r="G46" s="27"/>
    </row>
    <row r="47" spans="1:7" x14ac:dyDescent="0.25">
      <c r="A47" s="56"/>
      <c r="B47" s="35"/>
      <c r="C47" s="35"/>
      <c r="D47" s="35"/>
      <c r="E47" s="35"/>
      <c r="F47" s="35"/>
      <c r="G47" s="36"/>
    </row>
    <row r="48" spans="1:7" ht="31.5" customHeight="1" x14ac:dyDescent="0.25">
      <c r="A48" s="82" t="s">
        <v>91</v>
      </c>
      <c r="B48" s="86"/>
      <c r="C48" s="86"/>
      <c r="D48" s="86"/>
      <c r="E48" s="86"/>
      <c r="F48" s="86"/>
    </row>
    <row r="49" spans="1:7" x14ac:dyDescent="0.25">
      <c r="A49" s="19"/>
      <c r="B49" s="19"/>
      <c r="C49" s="19"/>
      <c r="D49" s="19"/>
      <c r="E49" s="19"/>
      <c r="F49" s="19"/>
      <c r="G49" s="19"/>
    </row>
    <row r="50" spans="1:7" x14ac:dyDescent="0.25">
      <c r="A50" s="85" t="s">
        <v>124</v>
      </c>
      <c r="B50" s="85"/>
      <c r="C50" s="85"/>
      <c r="D50" s="85"/>
      <c r="E50" s="85"/>
      <c r="F50" s="85"/>
      <c r="G50" s="85"/>
    </row>
    <row r="51" spans="1:7" x14ac:dyDescent="0.25">
      <c r="A51" s="64"/>
      <c r="B51" s="64"/>
      <c r="C51" s="64"/>
      <c r="D51" s="64"/>
      <c r="E51" s="64"/>
      <c r="F51" s="64"/>
      <c r="G51" s="64"/>
    </row>
    <row r="52" spans="1:7" x14ac:dyDescent="0.25">
      <c r="A52" s="64"/>
      <c r="B52" s="64"/>
      <c r="C52" s="64"/>
      <c r="D52" s="64"/>
      <c r="E52" s="64"/>
      <c r="F52" s="64"/>
      <c r="G52" s="64"/>
    </row>
    <row r="53" spans="1:7" x14ac:dyDescent="0.25">
      <c r="A53" s="48"/>
      <c r="B53" s="42"/>
      <c r="C53" s="41"/>
      <c r="D53" s="41"/>
      <c r="E53" s="41"/>
      <c r="F53" s="41"/>
    </row>
    <row r="54" spans="1:7" x14ac:dyDescent="0.25">
      <c r="A54" s="48"/>
      <c r="B54" s="42"/>
      <c r="C54" s="42"/>
      <c r="D54" s="42"/>
      <c r="E54" s="42"/>
      <c r="F54" s="42"/>
      <c r="G54" s="49"/>
    </row>
    <row r="55" spans="1:7" x14ac:dyDescent="0.25">
      <c r="A55" s="53"/>
      <c r="B55" s="42" t="s">
        <v>125</v>
      </c>
      <c r="C55" s="42"/>
      <c r="D55" s="42"/>
      <c r="E55" s="42"/>
      <c r="F55" s="42"/>
      <c r="G55" s="49"/>
    </row>
    <row r="56" spans="1:7" x14ac:dyDescent="0.25">
      <c r="A56" s="40"/>
      <c r="B56" s="40"/>
      <c r="C56" s="43"/>
      <c r="D56" s="43"/>
      <c r="E56" s="43"/>
      <c r="F56" s="43"/>
      <c r="G56" s="50"/>
    </row>
    <row r="57" spans="1:7" x14ac:dyDescent="0.25">
      <c r="A57" s="40"/>
      <c r="B57" s="40"/>
      <c r="C57" s="40"/>
      <c r="D57" s="40"/>
      <c r="E57" s="40"/>
      <c r="F57" s="40"/>
      <c r="G57" s="40"/>
    </row>
    <row r="58" spans="1:7" x14ac:dyDescent="0.25">
      <c r="A58" s="51"/>
      <c r="B58" s="42"/>
      <c r="C58" s="41"/>
      <c r="D58" s="41"/>
      <c r="E58" s="41"/>
      <c r="F58" s="41"/>
      <c r="G58" s="52"/>
    </row>
    <row r="59" spans="1:7" x14ac:dyDescent="0.25">
      <c r="A59" s="53"/>
      <c r="B59" s="42" t="s">
        <v>92</v>
      </c>
      <c r="C59" s="42"/>
      <c r="D59" s="42"/>
      <c r="E59" s="42"/>
      <c r="F59" s="42"/>
      <c r="G59" s="49"/>
    </row>
  </sheetData>
  <mergeCells count="8">
    <mergeCell ref="A50:G50"/>
    <mergeCell ref="A5:C5"/>
    <mergeCell ref="A6:C6"/>
    <mergeCell ref="A42:F42"/>
    <mergeCell ref="A44:F44"/>
    <mergeCell ref="A46:F46"/>
    <mergeCell ref="A48:F48"/>
    <mergeCell ref="A8:F8"/>
  </mergeCells>
  <phoneticPr fontId="10" type="noConversion"/>
  <printOptions horizontalCentered="1"/>
  <pageMargins left="0.7" right="0.7" top="0.75" bottom="0.75" header="0.3" footer="0.3"/>
  <pageSetup paperSize="9" scale="73" orientation="portrait" horizontalDpi="4294967293"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56D49-BCD1-4A3B-9F01-8F85DF361371}">
  <sheetPr>
    <pageSetUpPr fitToPage="1"/>
  </sheetPr>
  <dimension ref="A1:N49"/>
  <sheetViews>
    <sheetView zoomScaleNormal="100" workbookViewId="0">
      <selection activeCell="L16" sqref="L16"/>
    </sheetView>
  </sheetViews>
  <sheetFormatPr defaultRowHeight="15" x14ac:dyDescent="0.25"/>
  <cols>
    <col min="9" max="9" width="25.5703125" customWidth="1"/>
    <col min="12" max="12" width="12" bestFit="1" customWidth="1"/>
  </cols>
  <sheetData>
    <row r="1" spans="1:9" x14ac:dyDescent="0.25">
      <c r="I1" s="59" t="s">
        <v>93</v>
      </c>
    </row>
    <row r="4" spans="1:9" x14ac:dyDescent="0.25">
      <c r="E4" s="2"/>
      <c r="F4" s="2"/>
      <c r="I4" s="55" t="s">
        <v>1</v>
      </c>
    </row>
    <row r="5" spans="1:9" x14ac:dyDescent="0.25">
      <c r="A5" s="71" t="s">
        <v>2</v>
      </c>
      <c r="B5" s="71"/>
      <c r="C5" s="71"/>
      <c r="D5" s="71"/>
      <c r="E5" s="71"/>
      <c r="F5" s="2"/>
      <c r="I5" s="55" t="s">
        <v>3</v>
      </c>
    </row>
    <row r="6" spans="1:9" x14ac:dyDescent="0.25">
      <c r="A6" s="72" t="s">
        <v>4</v>
      </c>
      <c r="B6" s="72"/>
      <c r="C6" s="72"/>
      <c r="D6" s="72"/>
      <c r="E6" s="72"/>
      <c r="G6" s="54"/>
    </row>
    <row r="7" spans="1:9" x14ac:dyDescent="0.25">
      <c r="A7" s="57"/>
      <c r="B7" s="57"/>
      <c r="C7" s="57"/>
      <c r="D7" s="57"/>
      <c r="E7" s="57"/>
      <c r="G7" s="54"/>
    </row>
    <row r="8" spans="1:9" x14ac:dyDescent="0.25">
      <c r="A8" s="74" t="s">
        <v>94</v>
      </c>
      <c r="B8" s="75"/>
      <c r="C8" s="75"/>
      <c r="D8" s="75"/>
      <c r="E8" s="75"/>
      <c r="F8" s="75"/>
      <c r="G8" s="75"/>
      <c r="H8" s="75"/>
      <c r="I8" s="76"/>
    </row>
    <row r="10" spans="1:9" x14ac:dyDescent="0.25">
      <c r="A10" s="2" t="s">
        <v>95</v>
      </c>
    </row>
    <row r="11" spans="1:9" s="1" customFormat="1" x14ac:dyDescent="0.25">
      <c r="A11" s="73" t="s">
        <v>96</v>
      </c>
      <c r="B11" s="73"/>
      <c r="C11" s="73"/>
      <c r="D11" s="73"/>
      <c r="E11" s="73"/>
      <c r="F11" s="73"/>
      <c r="G11" s="73"/>
      <c r="H11" s="73"/>
      <c r="I11" s="73"/>
    </row>
    <row r="13" spans="1:9" x14ac:dyDescent="0.25">
      <c r="A13" s="2" t="s">
        <v>97</v>
      </c>
    </row>
    <row r="14" spans="1:9" ht="30" customHeight="1" x14ac:dyDescent="0.25">
      <c r="A14" s="88" t="s">
        <v>98</v>
      </c>
      <c r="B14" s="88"/>
      <c r="C14" s="88"/>
      <c r="D14" s="88"/>
      <c r="E14" s="88"/>
      <c r="F14" s="88"/>
      <c r="G14" s="88"/>
      <c r="H14" s="88"/>
      <c r="I14" s="88"/>
    </row>
    <row r="15" spans="1:9" x14ac:dyDescent="0.25">
      <c r="A15" s="67"/>
      <c r="B15" s="67"/>
      <c r="C15" s="67"/>
      <c r="D15" s="67"/>
      <c r="E15" s="67"/>
      <c r="F15" s="67"/>
      <c r="G15" s="67"/>
      <c r="H15" s="67"/>
      <c r="I15" s="67"/>
    </row>
    <row r="16" spans="1:9" x14ac:dyDescent="0.25">
      <c r="A16" s="89" t="s">
        <v>99</v>
      </c>
      <c r="B16" s="67"/>
      <c r="C16" s="67"/>
      <c r="D16" s="67"/>
      <c r="E16" s="67"/>
      <c r="F16" s="67"/>
      <c r="G16" s="67"/>
      <c r="H16" s="67"/>
      <c r="I16" s="67"/>
    </row>
    <row r="17" spans="1:9" ht="104.25" customHeight="1" x14ac:dyDescent="0.25">
      <c r="A17" s="88" t="s">
        <v>100</v>
      </c>
      <c r="B17" s="88"/>
      <c r="C17" s="88"/>
      <c r="D17" s="88"/>
      <c r="E17" s="88"/>
      <c r="F17" s="88"/>
      <c r="G17" s="88"/>
      <c r="H17" s="88"/>
      <c r="I17" s="88"/>
    </row>
    <row r="18" spans="1:9" ht="49.5" customHeight="1" x14ac:dyDescent="0.25">
      <c r="A18" s="88" t="s">
        <v>101</v>
      </c>
      <c r="B18" s="88"/>
      <c r="C18" s="88"/>
      <c r="D18" s="88"/>
      <c r="E18" s="88"/>
      <c r="F18" s="88"/>
      <c r="G18" s="88"/>
      <c r="H18" s="88"/>
      <c r="I18" s="88"/>
    </row>
    <row r="19" spans="1:9" x14ac:dyDescent="0.25">
      <c r="A19" s="89" t="s">
        <v>102</v>
      </c>
      <c r="B19" s="67"/>
      <c r="C19" s="67"/>
      <c r="D19" s="67"/>
      <c r="E19" s="67"/>
      <c r="F19" s="67"/>
      <c r="G19" s="67"/>
      <c r="H19" s="67"/>
      <c r="I19" s="67"/>
    </row>
    <row r="20" spans="1:9" ht="35.25" customHeight="1" x14ac:dyDescent="0.25">
      <c r="A20" s="88" t="s">
        <v>103</v>
      </c>
      <c r="B20" s="88"/>
      <c r="C20" s="88"/>
      <c r="D20" s="88"/>
      <c r="E20" s="88"/>
      <c r="F20" s="88"/>
      <c r="G20" s="88"/>
      <c r="H20" s="88"/>
      <c r="I20" s="88"/>
    </row>
    <row r="21" spans="1:9" x14ac:dyDescent="0.25">
      <c r="A21" s="67"/>
      <c r="B21" s="67"/>
      <c r="C21" s="67"/>
      <c r="D21" s="67"/>
      <c r="E21" s="67"/>
      <c r="F21" s="67"/>
      <c r="G21" s="67"/>
      <c r="H21" s="67"/>
      <c r="I21" s="67"/>
    </row>
    <row r="22" spans="1:9" x14ac:dyDescent="0.25">
      <c r="A22" s="90" t="s">
        <v>104</v>
      </c>
      <c r="B22" s="91"/>
      <c r="C22" s="91"/>
      <c r="D22" s="91"/>
      <c r="E22" s="91"/>
      <c r="F22" s="91"/>
      <c r="G22" s="91"/>
      <c r="H22" s="91"/>
      <c r="I22" s="91"/>
    </row>
    <row r="23" spans="1:9" ht="21" customHeight="1" x14ac:dyDescent="0.25">
      <c r="A23" s="92" t="s">
        <v>105</v>
      </c>
      <c r="B23" s="92"/>
      <c r="C23" s="92"/>
      <c r="D23" s="92"/>
      <c r="E23" s="92"/>
      <c r="F23" s="92"/>
      <c r="G23" s="92"/>
      <c r="H23" s="92"/>
      <c r="I23" s="92"/>
    </row>
    <row r="24" spans="1:9" x14ac:dyDescent="0.25">
      <c r="A24" s="91"/>
      <c r="B24" s="91"/>
      <c r="C24" s="91"/>
      <c r="D24" s="91"/>
      <c r="E24" s="91"/>
      <c r="F24" s="91"/>
      <c r="G24" s="91"/>
      <c r="H24" s="91"/>
      <c r="I24" s="91"/>
    </row>
    <row r="25" spans="1:9" x14ac:dyDescent="0.25">
      <c r="A25" s="89" t="s">
        <v>43</v>
      </c>
      <c r="B25" s="67"/>
      <c r="C25" s="67"/>
      <c r="D25" s="67"/>
      <c r="E25" s="67"/>
      <c r="F25" s="67"/>
      <c r="G25" s="67"/>
      <c r="H25" s="67"/>
      <c r="I25" s="67"/>
    </row>
    <row r="26" spans="1:9" ht="64.5" customHeight="1" x14ac:dyDescent="0.25">
      <c r="A26" s="88" t="s">
        <v>106</v>
      </c>
      <c r="B26" s="88"/>
      <c r="C26" s="88"/>
      <c r="D26" s="88"/>
      <c r="E26" s="88"/>
      <c r="F26" s="88"/>
      <c r="G26" s="88"/>
      <c r="H26" s="88"/>
      <c r="I26" s="88"/>
    </row>
    <row r="27" spans="1:9" ht="35.25" customHeight="1" x14ac:dyDescent="0.25">
      <c r="A27" s="92" t="s">
        <v>107</v>
      </c>
      <c r="B27" s="92"/>
      <c r="C27" s="92"/>
      <c r="D27" s="92"/>
      <c r="E27" s="92"/>
      <c r="F27" s="92"/>
      <c r="G27" s="92"/>
      <c r="H27" s="92"/>
      <c r="I27" s="92"/>
    </row>
    <row r="28" spans="1:9" x14ac:dyDescent="0.25">
      <c r="A28" s="67"/>
      <c r="B28" s="67"/>
      <c r="C28" s="67"/>
      <c r="D28" s="67"/>
      <c r="E28" s="67"/>
      <c r="F28" s="67"/>
      <c r="G28" s="67"/>
      <c r="H28" s="67"/>
      <c r="I28" s="67"/>
    </row>
    <row r="29" spans="1:9" x14ac:dyDescent="0.25">
      <c r="A29" s="67"/>
      <c r="B29" s="67"/>
      <c r="C29" s="67"/>
      <c r="D29" s="67"/>
      <c r="E29" s="67"/>
      <c r="F29" s="67"/>
      <c r="G29" s="67"/>
      <c r="H29" s="67"/>
      <c r="I29" s="93" t="s">
        <v>108</v>
      </c>
    </row>
    <row r="30" spans="1:9" x14ac:dyDescent="0.25">
      <c r="A30" s="67"/>
      <c r="B30" s="67"/>
      <c r="C30" s="67"/>
      <c r="D30" s="67"/>
      <c r="E30" s="67"/>
      <c r="F30" s="67"/>
      <c r="G30" s="67"/>
      <c r="H30" s="67"/>
      <c r="I30" s="67"/>
    </row>
    <row r="31" spans="1:9" x14ac:dyDescent="0.25">
      <c r="A31" s="67"/>
      <c r="B31" s="67"/>
      <c r="C31" s="67"/>
      <c r="D31" s="67"/>
      <c r="E31" s="67"/>
      <c r="F31" s="67"/>
      <c r="G31" s="67"/>
      <c r="H31" s="67"/>
      <c r="I31" s="67"/>
    </row>
    <row r="32" spans="1:9" x14ac:dyDescent="0.25">
      <c r="A32" s="67"/>
      <c r="B32" s="67"/>
      <c r="C32" s="67"/>
      <c r="D32" s="67"/>
      <c r="E32" s="89"/>
      <c r="F32" s="89"/>
      <c r="G32" s="67"/>
      <c r="H32" s="67"/>
      <c r="I32" s="94" t="s">
        <v>109</v>
      </c>
    </row>
    <row r="33" spans="1:14" x14ac:dyDescent="0.25">
      <c r="A33" s="95" t="s">
        <v>2</v>
      </c>
      <c r="B33" s="95"/>
      <c r="C33" s="95"/>
      <c r="D33" s="95"/>
      <c r="E33" s="95"/>
      <c r="F33" s="89"/>
      <c r="G33" s="67"/>
      <c r="H33" s="67"/>
      <c r="I33" s="94" t="s">
        <v>3</v>
      </c>
    </row>
    <row r="34" spans="1:14" x14ac:dyDescent="0.25">
      <c r="A34" s="96" t="s">
        <v>4</v>
      </c>
      <c r="B34" s="96"/>
      <c r="C34" s="96"/>
      <c r="D34" s="96"/>
      <c r="E34" s="96"/>
      <c r="F34" s="67"/>
      <c r="G34" s="97"/>
      <c r="H34" s="67"/>
      <c r="I34" s="67"/>
    </row>
    <row r="35" spans="1:14" x14ac:dyDescent="0.25">
      <c r="A35" s="93"/>
      <c r="B35" s="93"/>
      <c r="C35" s="93"/>
      <c r="D35" s="93"/>
      <c r="E35" s="93"/>
      <c r="F35" s="67"/>
      <c r="G35" s="97"/>
      <c r="H35" s="67"/>
      <c r="I35" s="67"/>
    </row>
    <row r="36" spans="1:14" x14ac:dyDescent="0.25">
      <c r="A36" s="98" t="s">
        <v>110</v>
      </c>
      <c r="B36" s="99"/>
      <c r="C36" s="99"/>
      <c r="D36" s="99"/>
      <c r="E36" s="99"/>
      <c r="F36" s="99"/>
      <c r="G36" s="99"/>
      <c r="H36" s="99"/>
      <c r="I36" s="100"/>
    </row>
    <row r="37" spans="1:14" x14ac:dyDescent="0.25">
      <c r="A37" s="101"/>
      <c r="B37" s="101"/>
      <c r="C37" s="101"/>
      <c r="D37" s="101"/>
      <c r="E37" s="101"/>
      <c r="F37" s="101"/>
      <c r="G37" s="101"/>
      <c r="H37" s="101"/>
      <c r="I37" s="101"/>
    </row>
    <row r="38" spans="1:14" x14ac:dyDescent="0.25">
      <c r="A38" s="89" t="s">
        <v>48</v>
      </c>
      <c r="B38" s="67"/>
      <c r="C38" s="67"/>
      <c r="D38" s="67"/>
      <c r="E38" s="67"/>
      <c r="F38" s="67"/>
      <c r="G38" s="67"/>
      <c r="H38" s="67"/>
      <c r="I38" s="67"/>
      <c r="L38" s="3"/>
      <c r="M38" s="3"/>
      <c r="N38" s="3"/>
    </row>
    <row r="39" spans="1:14" ht="47.25" customHeight="1" x14ac:dyDescent="0.25">
      <c r="A39" s="92" t="s">
        <v>111</v>
      </c>
      <c r="B39" s="92"/>
      <c r="C39" s="92"/>
      <c r="D39" s="92"/>
      <c r="E39" s="92"/>
      <c r="F39" s="92"/>
      <c r="G39" s="92"/>
      <c r="H39" s="92"/>
      <c r="I39" s="92"/>
    </row>
    <row r="40" spans="1:14" ht="29.25" customHeight="1" x14ac:dyDescent="0.25">
      <c r="A40" s="92" t="s">
        <v>112</v>
      </c>
      <c r="B40" s="92"/>
      <c r="C40" s="92"/>
      <c r="D40" s="92"/>
      <c r="E40" s="92"/>
      <c r="F40" s="92"/>
      <c r="G40" s="92"/>
      <c r="H40" s="92"/>
      <c r="I40" s="92"/>
    </row>
    <row r="41" spans="1:14" x14ac:dyDescent="0.25">
      <c r="A41" s="91"/>
      <c r="B41" s="91"/>
      <c r="C41" s="91"/>
      <c r="D41" s="91"/>
      <c r="E41" s="91"/>
      <c r="F41" s="91"/>
      <c r="G41" s="91"/>
      <c r="H41" s="91"/>
      <c r="I41" s="91"/>
    </row>
    <row r="42" spans="1:14" x14ac:dyDescent="0.25">
      <c r="A42" s="89" t="s">
        <v>113</v>
      </c>
      <c r="B42" s="67"/>
      <c r="C42" s="67"/>
      <c r="D42" s="67"/>
      <c r="E42" s="67"/>
      <c r="F42" s="67"/>
      <c r="G42" s="67"/>
      <c r="H42" s="67"/>
      <c r="I42" s="67"/>
    </row>
    <row r="43" spans="1:14" x14ac:dyDescent="0.25">
      <c r="A43" s="92" t="s">
        <v>114</v>
      </c>
      <c r="B43" s="92"/>
      <c r="C43" s="92"/>
      <c r="D43" s="92"/>
      <c r="E43" s="92"/>
      <c r="F43" s="92"/>
      <c r="G43" s="92"/>
      <c r="H43" s="92"/>
      <c r="I43" s="92"/>
    </row>
    <row r="44" spans="1:14" ht="32.25" customHeight="1" x14ac:dyDescent="0.25">
      <c r="A44" s="102" t="s">
        <v>115</v>
      </c>
      <c r="B44" s="102"/>
      <c r="C44" s="102"/>
      <c r="D44" s="102"/>
      <c r="E44" s="102"/>
      <c r="F44" s="102"/>
      <c r="G44" s="102"/>
      <c r="H44" s="102"/>
      <c r="I44" s="102"/>
    </row>
    <row r="45" spans="1:14" x14ac:dyDescent="0.25">
      <c r="A45" s="67"/>
      <c r="B45" s="67"/>
      <c r="C45" s="67"/>
      <c r="D45" s="67"/>
      <c r="E45" s="67"/>
      <c r="F45" s="67"/>
      <c r="G45" s="67"/>
      <c r="H45" s="67"/>
      <c r="I45" s="67"/>
    </row>
    <row r="46" spans="1:14" x14ac:dyDescent="0.25">
      <c r="A46" s="89" t="s">
        <v>116</v>
      </c>
      <c r="B46" s="67"/>
      <c r="C46" s="67"/>
      <c r="D46" s="67"/>
      <c r="E46" s="67"/>
      <c r="F46" s="67"/>
      <c r="G46" s="67"/>
      <c r="H46" s="67"/>
      <c r="I46" s="67"/>
    </row>
    <row r="47" spans="1:14" ht="54.75" customHeight="1" x14ac:dyDescent="0.25">
      <c r="A47" s="92" t="s">
        <v>117</v>
      </c>
      <c r="B47" s="92"/>
      <c r="C47" s="92"/>
      <c r="D47" s="92"/>
      <c r="E47" s="92"/>
      <c r="F47" s="92"/>
      <c r="G47" s="92"/>
      <c r="H47" s="92"/>
      <c r="I47" s="92"/>
    </row>
    <row r="48" spans="1:14" x14ac:dyDescent="0.25">
      <c r="A48" s="89" t="s">
        <v>118</v>
      </c>
      <c r="B48" s="67"/>
      <c r="C48" s="67"/>
      <c r="D48" s="67"/>
      <c r="E48" s="67"/>
      <c r="F48" s="67"/>
      <c r="G48" s="67"/>
      <c r="H48" s="67"/>
      <c r="I48" s="67"/>
    </row>
    <row r="49" spans="1:9" ht="67.5" customHeight="1" x14ac:dyDescent="0.25">
      <c r="A49" s="92" t="s">
        <v>119</v>
      </c>
      <c r="B49" s="92"/>
      <c r="C49" s="92"/>
      <c r="D49" s="92"/>
      <c r="E49" s="92"/>
      <c r="F49" s="92"/>
      <c r="G49" s="92"/>
      <c r="H49" s="92"/>
      <c r="I49" s="92"/>
    </row>
  </sheetData>
  <mergeCells count="20">
    <mergeCell ref="A49:I49"/>
    <mergeCell ref="A43:I43"/>
    <mergeCell ref="A44:I44"/>
    <mergeCell ref="A47:I47"/>
    <mergeCell ref="A36:I36"/>
    <mergeCell ref="A39:I39"/>
    <mergeCell ref="A40:I40"/>
    <mergeCell ref="A5:E5"/>
    <mergeCell ref="A6:E6"/>
    <mergeCell ref="A33:E33"/>
    <mergeCell ref="A34:E34"/>
    <mergeCell ref="A23:I23"/>
    <mergeCell ref="A8:I8"/>
    <mergeCell ref="A27:I27"/>
    <mergeCell ref="A11:I11"/>
    <mergeCell ref="A14:I14"/>
    <mergeCell ref="A17:I17"/>
    <mergeCell ref="A20:I20"/>
    <mergeCell ref="A26:I26"/>
    <mergeCell ref="A18:I18"/>
  </mergeCells>
  <printOptions horizontalCentered="1"/>
  <pageMargins left="0.70866141732283472" right="0.70866141732283472" top="0.74803149606299213" bottom="0.74803149606299213" header="0.31496062992125984" footer="0.31496062992125984"/>
  <pageSetup paperSize="9" scale="88" orientation="portrait" horizontalDpi="4294967293" verticalDpi="1200" r:id="rId1"/>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SOFA</vt:lpstr>
      <vt:lpstr>Balance Sheet</vt:lpstr>
      <vt:lpstr>Notes</vt:lpstr>
      <vt:lpstr>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Longland</dc:creator>
  <cp:keywords/>
  <dc:description/>
  <cp:lastModifiedBy>Treasurer | CPRE Wiltshire</cp:lastModifiedBy>
  <cp:revision/>
  <dcterms:created xsi:type="dcterms:W3CDTF">2021-06-03T12:11:39Z</dcterms:created>
  <dcterms:modified xsi:type="dcterms:W3CDTF">2026-03-31T19:30:20Z</dcterms:modified>
  <cp:category/>
  <cp:contentStatus/>
</cp:coreProperties>
</file>